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ĂM 2024\005. THẦU 2024\THẦU THUỐC\THẦU TẬP TRUNG CẤP ĐỊA PHƯƠNG\05. ĐÁNH GIÁ E-HSDT\IN KÝ\HƯỚNG DẪN ĐƠN VỊ KÝ HỢP ĐỒNG\"/>
    </mc:Choice>
  </mc:AlternateContent>
  <xr:revisionPtr revIDLastSave="0" documentId="13_ncr:1_{D960EA29-DCB3-48D4-B09E-8A5E2760129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hụ lục 1" sheetId="3" r:id="rId1"/>
    <sheet name="phụ lục 2 (nháp)" sheetId="1" state="hidden" r:id="rId2"/>
    <sheet name="phụ lục 2." sheetId="4" r:id="rId3"/>
    <sheet name="phụ lục 3." sheetId="5" r:id="rId4"/>
    <sheet name="phụ lục 3 (nháp)" sheetId="2" state="hidden" r:id="rId5"/>
  </sheets>
  <externalReferences>
    <externalReference r:id="rId6"/>
    <externalReference r:id="rId7"/>
  </externalReferences>
  <definedNames>
    <definedName name="_xlnm._FilterDatabase" localSheetId="0" hidden="1">'Phụ lục 1'!$A$2:$E$51</definedName>
    <definedName name="_xlnm._FilterDatabase" localSheetId="1" hidden="1">'phụ lục 2 (nháp)'!$A$3:$Z$3</definedName>
    <definedName name="_xlnm._FilterDatabase" localSheetId="2" hidden="1">'phụ lục 2.'!$A$3:$V$121</definedName>
    <definedName name="_xlnm._FilterDatabase" localSheetId="4" hidden="1">'phụ lục 3 (nháp)'!$A$3:$AP$120</definedName>
    <definedName name="_xlnm._FilterDatabase" localSheetId="3" hidden="1">'phụ lục 3.'!$A$5:$EJ$122</definedName>
    <definedName name="_xlnm.Print_Titles" localSheetId="0">'Phụ lục 1'!$2:$2</definedName>
    <definedName name="_xlnm.Print_Titles" localSheetId="2">'phụ lục 2.'!$3:$3</definedName>
    <definedName name="_xlnm.Print_Titles" localSheetId="3">'phụ lục 3.'!$2:$3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1" i="4" l="1"/>
  <c r="V5" i="2" l="1"/>
  <c r="X5" i="2"/>
  <c r="AA5" i="2"/>
  <c r="AC5" i="2"/>
  <c r="AE5" i="2"/>
  <c r="AF5" i="2"/>
  <c r="AJ5" i="2"/>
  <c r="AK5" i="2"/>
  <c r="V6" i="2"/>
  <c r="AH6" i="2"/>
  <c r="V7" i="2"/>
  <c r="AH7" i="2"/>
  <c r="X8" i="2"/>
  <c r="Z8" i="2"/>
  <c r="AF8" i="2"/>
  <c r="AJ8" i="2"/>
  <c r="AL8" i="2"/>
  <c r="AE9" i="2"/>
  <c r="AK9" i="2"/>
  <c r="V10" i="2"/>
  <c r="W10" i="2"/>
  <c r="X10" i="2"/>
  <c r="Y10" i="2"/>
  <c r="AA10" i="2"/>
  <c r="AC10" i="2"/>
  <c r="AE10" i="2"/>
  <c r="AF10" i="2"/>
  <c r="AJ10" i="2"/>
  <c r="V11" i="2"/>
  <c r="AF11" i="2"/>
  <c r="V12" i="2"/>
  <c r="W12" i="2"/>
  <c r="AH12" i="2"/>
  <c r="V13" i="2"/>
  <c r="X13" i="2"/>
  <c r="AE13" i="2"/>
  <c r="AH13" i="2"/>
  <c r="V14" i="2"/>
  <c r="AH14" i="2"/>
  <c r="V15" i="2"/>
  <c r="W15" i="2"/>
  <c r="X15" i="2"/>
  <c r="AC15" i="2"/>
  <c r="AE15" i="2"/>
  <c r="AF15" i="2"/>
  <c r="AK15" i="2"/>
  <c r="V16" i="2"/>
  <c r="AE16" i="2"/>
  <c r="AH16" i="2"/>
  <c r="V17" i="2"/>
  <c r="W17" i="2"/>
  <c r="AC17" i="2"/>
  <c r="AE17" i="2"/>
  <c r="AH17" i="2"/>
  <c r="AJ17" i="2"/>
  <c r="AK17" i="2"/>
  <c r="AE18" i="2"/>
  <c r="AK18" i="2"/>
  <c r="V19" i="2"/>
  <c r="W19" i="2"/>
  <c r="X19" i="2"/>
  <c r="AA19" i="2"/>
  <c r="AC19" i="2"/>
  <c r="AE19" i="2"/>
  <c r="AF19" i="2"/>
  <c r="AJ19" i="2"/>
  <c r="AK19" i="2"/>
  <c r="V20" i="2"/>
  <c r="X20" i="2"/>
  <c r="AC20" i="2"/>
  <c r="AE20" i="2"/>
  <c r="AF20" i="2"/>
  <c r="AK20" i="2"/>
  <c r="V21" i="2"/>
  <c r="X21" i="2"/>
  <c r="AF21" i="2"/>
  <c r="V22" i="2"/>
  <c r="W22" i="2"/>
  <c r="X22" i="2"/>
  <c r="AC22" i="2"/>
  <c r="AE22" i="2"/>
  <c r="AF22" i="2"/>
  <c r="AJ22" i="2"/>
  <c r="AK22" i="2"/>
  <c r="V23" i="2"/>
  <c r="W23" i="2"/>
  <c r="X23" i="2"/>
  <c r="AA23" i="2"/>
  <c r="AE23" i="2"/>
  <c r="AK23" i="2"/>
  <c r="Y24" i="2"/>
  <c r="AE24" i="2"/>
  <c r="V25" i="2"/>
  <c r="W25" i="2"/>
  <c r="X25" i="2"/>
  <c r="AA25" i="2"/>
  <c r="AC25" i="2"/>
  <c r="AE25" i="2"/>
  <c r="AF25" i="2"/>
  <c r="V26" i="2"/>
  <c r="X27" i="2"/>
  <c r="Z27" i="2"/>
  <c r="AA27" i="2"/>
  <c r="AC27" i="2"/>
  <c r="AE27" i="2"/>
  <c r="AF27" i="2"/>
  <c r="AI27" i="2"/>
  <c r="AJ27" i="2"/>
  <c r="AK27" i="2"/>
  <c r="AL27" i="2"/>
  <c r="V28" i="2"/>
  <c r="AK28" i="2"/>
  <c r="V29" i="2"/>
  <c r="V30" i="2"/>
  <c r="W30" i="2"/>
  <c r="X30" i="2"/>
  <c r="Y30" i="2"/>
  <c r="AA30" i="2"/>
  <c r="AC30" i="2"/>
  <c r="AE30" i="2"/>
  <c r="AF30" i="2"/>
  <c r="AG30" i="2"/>
  <c r="AH30" i="2"/>
  <c r="AI30" i="2"/>
  <c r="AJ30" i="2"/>
  <c r="AK30" i="2"/>
  <c r="AL30" i="2"/>
  <c r="V31" i="2"/>
  <c r="W31" i="2"/>
  <c r="X31" i="2"/>
  <c r="AA31" i="2"/>
  <c r="AC31" i="2"/>
  <c r="AE31" i="2"/>
  <c r="AF31" i="2"/>
  <c r="AJ31" i="2"/>
  <c r="AK31" i="2"/>
  <c r="X32" i="2"/>
  <c r="Z32" i="2"/>
  <c r="AA32" i="2"/>
  <c r="AB32" i="2"/>
  <c r="AE32" i="2"/>
  <c r="AJ32" i="2"/>
  <c r="AL32" i="2"/>
  <c r="V33" i="2"/>
  <c r="V34" i="2"/>
  <c r="V35" i="2"/>
  <c r="X35" i="2"/>
  <c r="AA35" i="2"/>
  <c r="AC35" i="2"/>
  <c r="AE35" i="2"/>
  <c r="AF35" i="2"/>
  <c r="AI35" i="2"/>
  <c r="AL35" i="2"/>
  <c r="V36" i="2"/>
  <c r="X36" i="2"/>
  <c r="AA36" i="2"/>
  <c r="AC36" i="2"/>
  <c r="AE36" i="2"/>
  <c r="AK36" i="2"/>
  <c r="AL36" i="2"/>
  <c r="AA37" i="2"/>
  <c r="AB37" i="2"/>
  <c r="AE37" i="2"/>
  <c r="AI37" i="2"/>
  <c r="AJ37" i="2"/>
  <c r="AK37" i="2"/>
  <c r="AL37" i="2"/>
  <c r="V38" i="2"/>
  <c r="W38" i="2"/>
  <c r="X38" i="2"/>
  <c r="Y38" i="2"/>
  <c r="Z38" i="2"/>
  <c r="AA38" i="2"/>
  <c r="AC38" i="2"/>
  <c r="AE38" i="2"/>
  <c r="AF38" i="2"/>
  <c r="AI38" i="2"/>
  <c r="AK38" i="2"/>
  <c r="AL38" i="2"/>
  <c r="X39" i="2"/>
  <c r="Z39" i="2"/>
  <c r="AA39" i="2"/>
  <c r="AE39" i="2"/>
  <c r="AL39" i="2"/>
  <c r="V40" i="2"/>
  <c r="W40" i="2"/>
  <c r="X40" i="2"/>
  <c r="AC40" i="2"/>
  <c r="AE40" i="2"/>
  <c r="AF40" i="2"/>
  <c r="W41" i="2"/>
  <c r="X41" i="2"/>
  <c r="AA41" i="2"/>
  <c r="AC41" i="2"/>
  <c r="AE41" i="2"/>
  <c r="AF41" i="2"/>
  <c r="AJ41" i="2"/>
  <c r="AK41" i="2"/>
  <c r="V42" i="2"/>
  <c r="AE42" i="2"/>
  <c r="AK42" i="2"/>
  <c r="V43" i="2"/>
  <c r="W43" i="2"/>
  <c r="X43" i="2"/>
  <c r="AA43" i="2"/>
  <c r="AC43" i="2"/>
  <c r="AE43" i="2"/>
  <c r="AF43" i="2"/>
  <c r="AK43" i="2"/>
  <c r="V44" i="2"/>
  <c r="AF44" i="2"/>
  <c r="V45" i="2"/>
  <c r="Y45" i="2"/>
  <c r="AC45" i="2"/>
  <c r="AE45" i="2"/>
  <c r="AF45" i="2"/>
  <c r="AJ45" i="2"/>
  <c r="AK45" i="2"/>
  <c r="V46" i="2"/>
  <c r="X46" i="2"/>
  <c r="Z46" i="2"/>
  <c r="AA46" i="2"/>
  <c r="AC46" i="2"/>
  <c r="AE46" i="2"/>
  <c r="AF46" i="2"/>
  <c r="AJ46" i="2"/>
  <c r="AK46" i="2"/>
  <c r="V47" i="2"/>
  <c r="X47" i="2"/>
  <c r="Z47" i="2"/>
  <c r="AA47" i="2"/>
  <c r="AC47" i="2"/>
  <c r="AE47" i="2"/>
  <c r="AF47" i="2"/>
  <c r="AJ47" i="2"/>
  <c r="AK47" i="2"/>
  <c r="V48" i="2"/>
  <c r="AJ48" i="2"/>
  <c r="W49" i="2"/>
  <c r="AE49" i="2"/>
  <c r="AK49" i="2"/>
  <c r="W50" i="2"/>
  <c r="X50" i="2"/>
  <c r="AF50" i="2"/>
  <c r="V51" i="2"/>
  <c r="AC51" i="2"/>
  <c r="AF51" i="2"/>
  <c r="AK51" i="2"/>
  <c r="X52" i="2"/>
  <c r="Z52" i="2"/>
  <c r="AA52" i="2"/>
  <c r="V53" i="2"/>
  <c r="W53" i="2"/>
  <c r="X53" i="2"/>
  <c r="AA53" i="2"/>
  <c r="AC53" i="2"/>
  <c r="AE53" i="2"/>
  <c r="AF53" i="2"/>
  <c r="AI53" i="2"/>
  <c r="AJ53" i="2"/>
  <c r="AK53" i="2"/>
  <c r="V54" i="2"/>
  <c r="AC54" i="2"/>
  <c r="AE54" i="2"/>
  <c r="AF54" i="2"/>
  <c r="AK54" i="2"/>
  <c r="V55" i="2"/>
  <c r="X55" i="2"/>
  <c r="Y55" i="2"/>
  <c r="Z55" i="2"/>
  <c r="AA55" i="2"/>
  <c r="AC55" i="2"/>
  <c r="AE55" i="2"/>
  <c r="AF55" i="2"/>
  <c r="AI55" i="2"/>
  <c r="AJ55" i="2"/>
  <c r="AK55" i="2"/>
  <c r="AL55" i="2"/>
  <c r="V56" i="2"/>
  <c r="W56" i="2"/>
  <c r="X56" i="2"/>
  <c r="Y56" i="2"/>
  <c r="AC56" i="2"/>
  <c r="AE56" i="2"/>
  <c r="AF56" i="2"/>
  <c r="AJ56" i="2"/>
  <c r="AK56" i="2"/>
  <c r="V57" i="2"/>
  <c r="W57" i="2"/>
  <c r="X57" i="2"/>
  <c r="Y57" i="2"/>
  <c r="AA57" i="2"/>
  <c r="AC57" i="2"/>
  <c r="AE57" i="2"/>
  <c r="AF57" i="2"/>
  <c r="AJ57" i="2"/>
  <c r="AK57" i="2"/>
  <c r="AA58" i="2"/>
  <c r="AF58" i="2"/>
  <c r="AJ58" i="2"/>
  <c r="AK58" i="2"/>
  <c r="AL58" i="2"/>
  <c r="V59" i="2"/>
  <c r="W59" i="2"/>
  <c r="X59" i="2"/>
  <c r="Y59" i="2"/>
  <c r="Z59" i="2"/>
  <c r="AA59" i="2"/>
  <c r="AC59" i="2"/>
  <c r="AD59" i="2"/>
  <c r="AE59" i="2"/>
  <c r="AF59" i="2"/>
  <c r="AI59" i="2"/>
  <c r="AJ59" i="2"/>
  <c r="AK59" i="2"/>
  <c r="AL59" i="2"/>
  <c r="V60" i="2"/>
  <c r="X60" i="2"/>
  <c r="Z60" i="2"/>
  <c r="AA60" i="2"/>
  <c r="AB60" i="2"/>
  <c r="AC60" i="2"/>
  <c r="AE60" i="2"/>
  <c r="AI60" i="2"/>
  <c r="AK60" i="2"/>
  <c r="AL60" i="2"/>
  <c r="V61" i="2"/>
  <c r="X61" i="2"/>
  <c r="AA61" i="2"/>
  <c r="AB61" i="2"/>
  <c r="AC61" i="2"/>
  <c r="AE61" i="2"/>
  <c r="AF61" i="2"/>
  <c r="AI61" i="2"/>
  <c r="AJ61" i="2"/>
  <c r="AK61" i="2"/>
  <c r="AL61" i="2"/>
  <c r="V62" i="2"/>
  <c r="X62" i="2"/>
  <c r="AA62" i="2"/>
  <c r="AB62" i="2"/>
  <c r="AC62" i="2"/>
  <c r="AD62" i="2"/>
  <c r="AE62" i="2"/>
  <c r="AF62" i="2"/>
  <c r="AI62" i="2"/>
  <c r="AJ62" i="2"/>
  <c r="AK62" i="2"/>
  <c r="V63" i="2"/>
  <c r="X63" i="2"/>
  <c r="Y63" i="2"/>
  <c r="AA63" i="2"/>
  <c r="AB63" i="2"/>
  <c r="AC63" i="2"/>
  <c r="AD63" i="2"/>
  <c r="AE63" i="2"/>
  <c r="AF63" i="2"/>
  <c r="AH63" i="2"/>
  <c r="AI63" i="2"/>
  <c r="AJ63" i="2"/>
  <c r="AK63" i="2"/>
  <c r="AL63" i="2"/>
  <c r="X64" i="2"/>
  <c r="AC64" i="2"/>
  <c r="AE64" i="2"/>
  <c r="AI64" i="2"/>
  <c r="AJ64" i="2"/>
  <c r="AK64" i="2"/>
  <c r="AL64" i="2"/>
  <c r="Z65" i="2"/>
  <c r="AA65" i="2"/>
  <c r="AE65" i="2"/>
  <c r="AF65" i="2"/>
  <c r="AG65" i="2"/>
  <c r="AI65" i="2"/>
  <c r="AK65" i="2"/>
  <c r="AL65" i="2"/>
  <c r="V66" i="2"/>
  <c r="W66" i="2"/>
  <c r="X66" i="2"/>
  <c r="AA66" i="2"/>
  <c r="AC66" i="2"/>
  <c r="AE66" i="2"/>
  <c r="AF66" i="2"/>
  <c r="AJ66" i="2"/>
  <c r="AK66" i="2"/>
  <c r="V67" i="2"/>
  <c r="X67" i="2"/>
  <c r="AA67" i="2"/>
  <c r="AC67" i="2"/>
  <c r="AE67" i="2"/>
  <c r="AF67" i="2"/>
  <c r="AJ67" i="2"/>
  <c r="AK67" i="2"/>
  <c r="V68" i="2"/>
  <c r="W68" i="2"/>
  <c r="X68" i="2"/>
  <c r="Y68" i="2"/>
  <c r="AC68" i="2"/>
  <c r="AE68" i="2"/>
  <c r="AJ68" i="2"/>
  <c r="AK68" i="2"/>
  <c r="V69" i="2"/>
  <c r="W69" i="2"/>
  <c r="X69" i="2"/>
  <c r="AC69" i="2"/>
  <c r="AE69" i="2"/>
  <c r="AF69" i="2"/>
  <c r="V70" i="2"/>
  <c r="W70" i="2"/>
  <c r="X70" i="2"/>
  <c r="AA70" i="2"/>
  <c r="AC70" i="2"/>
  <c r="AE70" i="2"/>
  <c r="AK70" i="2"/>
  <c r="W71" i="2"/>
  <c r="X71" i="2"/>
  <c r="AA71" i="2"/>
  <c r="AB71" i="2"/>
  <c r="AC71" i="2"/>
  <c r="AD71" i="2"/>
  <c r="AE71" i="2"/>
  <c r="AF71" i="2"/>
  <c r="AJ71" i="2"/>
  <c r="AK71" i="2"/>
  <c r="AL71" i="2"/>
  <c r="V72" i="2"/>
  <c r="X72" i="2"/>
  <c r="Y72" i="2"/>
  <c r="Z72" i="2"/>
  <c r="AA72" i="2"/>
  <c r="AB72" i="2"/>
  <c r="AC72" i="2"/>
  <c r="AE72" i="2"/>
  <c r="AF72" i="2"/>
  <c r="AI72" i="2"/>
  <c r="AJ72" i="2"/>
  <c r="AK72" i="2"/>
  <c r="AL72" i="2"/>
  <c r="V73" i="2"/>
  <c r="W73" i="2"/>
  <c r="X73" i="2"/>
  <c r="AA73" i="2"/>
  <c r="AC73" i="2"/>
  <c r="AE73" i="2"/>
  <c r="AF73" i="2"/>
  <c r="AG73" i="2"/>
  <c r="AJ73" i="2"/>
  <c r="AK73" i="2"/>
  <c r="V74" i="2"/>
  <c r="W74" i="2"/>
  <c r="X74" i="2"/>
  <c r="Y74" i="2"/>
  <c r="Z74" i="2"/>
  <c r="AA74" i="2"/>
  <c r="AC74" i="2"/>
  <c r="AE74" i="2"/>
  <c r="AF74" i="2"/>
  <c r="AG74" i="2"/>
  <c r="AI74" i="2"/>
  <c r="AJ74" i="2"/>
  <c r="AK74" i="2"/>
  <c r="V75" i="2"/>
  <c r="W75" i="2"/>
  <c r="X75" i="2"/>
  <c r="Y75" i="2"/>
  <c r="AA75" i="2"/>
  <c r="AC75" i="2"/>
  <c r="AF75" i="2"/>
  <c r="AH75" i="2"/>
  <c r="AJ75" i="2"/>
  <c r="AK75" i="2"/>
  <c r="X76" i="2"/>
  <c r="Y76" i="2"/>
  <c r="AA76" i="2"/>
  <c r="AC76" i="2"/>
  <c r="AE76" i="2"/>
  <c r="AF76" i="2"/>
  <c r="AJ76" i="2"/>
  <c r="AK76" i="2"/>
  <c r="AL76" i="2"/>
  <c r="V77" i="2"/>
  <c r="X77" i="2"/>
  <c r="AA77" i="2"/>
  <c r="AC77" i="2"/>
  <c r="AE77" i="2"/>
  <c r="AF77" i="2"/>
  <c r="AI77" i="2"/>
  <c r="AK77" i="2"/>
  <c r="AL77" i="2"/>
  <c r="V78" i="2"/>
  <c r="X78" i="2"/>
  <c r="AA78" i="2"/>
  <c r="AC78" i="2"/>
  <c r="AE78" i="2"/>
  <c r="AF78" i="2"/>
  <c r="AJ78" i="2"/>
  <c r="AL78" i="2"/>
  <c r="V79" i="2"/>
  <c r="AA79" i="2"/>
  <c r="AB79" i="2"/>
  <c r="AC79" i="2"/>
  <c r="AE79" i="2"/>
  <c r="AF79" i="2"/>
  <c r="AI79" i="2"/>
  <c r="AJ79" i="2"/>
  <c r="AK79" i="2"/>
  <c r="AL79" i="2"/>
  <c r="X80" i="2"/>
  <c r="Z80" i="2"/>
  <c r="AA80" i="2"/>
  <c r="AC80" i="2"/>
  <c r="AE80" i="2"/>
  <c r="AK80" i="2"/>
  <c r="V81" i="2"/>
  <c r="X81" i="2"/>
  <c r="Z81" i="2"/>
  <c r="AA81" i="2"/>
  <c r="AC81" i="2"/>
  <c r="AE81" i="2"/>
  <c r="AF81" i="2"/>
  <c r="AJ81" i="2"/>
  <c r="AK81" i="2"/>
  <c r="AL81" i="2"/>
  <c r="V82" i="2"/>
  <c r="X82" i="2"/>
  <c r="AA82" i="2"/>
  <c r="AC82" i="2"/>
  <c r="AE82" i="2"/>
  <c r="AF82" i="2"/>
  <c r="AI82" i="2"/>
  <c r="AJ82" i="2"/>
  <c r="AK82" i="2"/>
  <c r="AL82" i="2"/>
  <c r="X83" i="2"/>
  <c r="Z83" i="2"/>
  <c r="AA83" i="2"/>
  <c r="AC83" i="2"/>
  <c r="AE83" i="2"/>
  <c r="AF83" i="2"/>
  <c r="AI83" i="2"/>
  <c r="AJ83" i="2"/>
  <c r="AK83" i="2"/>
  <c r="AL83" i="2"/>
  <c r="V84" i="2"/>
  <c r="X84" i="2"/>
  <c r="Z84" i="2"/>
  <c r="AA84" i="2"/>
  <c r="AB84" i="2"/>
  <c r="AC84" i="2"/>
  <c r="AE84" i="2"/>
  <c r="AF84" i="2"/>
  <c r="AI84" i="2"/>
  <c r="AK84" i="2"/>
  <c r="AL84" i="2"/>
  <c r="V85" i="2"/>
  <c r="W85" i="2"/>
  <c r="X85" i="2"/>
  <c r="AC85" i="2"/>
  <c r="AE85" i="2"/>
  <c r="AF85" i="2"/>
  <c r="AJ85" i="2"/>
  <c r="AK85" i="2"/>
  <c r="V86" i="2"/>
  <c r="W86" i="2"/>
  <c r="X86" i="2"/>
  <c r="AC86" i="2"/>
  <c r="AE86" i="2"/>
  <c r="AJ86" i="2"/>
  <c r="AK86" i="2"/>
  <c r="V87" i="2"/>
  <c r="X87" i="2"/>
  <c r="AA87" i="2"/>
  <c r="AE87" i="2"/>
  <c r="AK87" i="2"/>
  <c r="V88" i="2"/>
  <c r="X88" i="2"/>
  <c r="Z88" i="2"/>
  <c r="AB88" i="2"/>
  <c r="AC88" i="2"/>
  <c r="AE88" i="2"/>
  <c r="AF88" i="2"/>
  <c r="AK88" i="2"/>
  <c r="AL88" i="2"/>
  <c r="V89" i="2"/>
  <c r="X89" i="2"/>
  <c r="Z89" i="2"/>
  <c r="AB89" i="2"/>
  <c r="AC89" i="2"/>
  <c r="AF89" i="2"/>
  <c r="AK89" i="2"/>
  <c r="AL89" i="2"/>
  <c r="V90" i="2"/>
  <c r="W90" i="2"/>
  <c r="X90" i="2"/>
  <c r="AA90" i="2"/>
  <c r="AC90" i="2"/>
  <c r="AE90" i="2"/>
  <c r="AF90" i="2"/>
  <c r="AJ90" i="2"/>
  <c r="AK90" i="2"/>
  <c r="V91" i="2"/>
  <c r="X91" i="2"/>
  <c r="AA91" i="2"/>
  <c r="AC91" i="2"/>
  <c r="AK91" i="2"/>
  <c r="V92" i="2"/>
  <c r="X92" i="2"/>
  <c r="AC92" i="2"/>
  <c r="W93" i="2"/>
  <c r="X93" i="2"/>
  <c r="Z93" i="2"/>
  <c r="AA93" i="2"/>
  <c r="AF93" i="2"/>
  <c r="AI93" i="2"/>
  <c r="AJ93" i="2"/>
  <c r="AK93" i="2"/>
  <c r="AL93" i="2"/>
  <c r="V94" i="2"/>
  <c r="X94" i="2"/>
  <c r="AA94" i="2"/>
  <c r="AI94" i="2"/>
  <c r="AJ94" i="2"/>
  <c r="AK94" i="2"/>
  <c r="AL94" i="2"/>
  <c r="X95" i="2"/>
  <c r="AI95" i="2"/>
  <c r="AJ95" i="2"/>
  <c r="AK95" i="2"/>
  <c r="AL95" i="2"/>
  <c r="X96" i="2"/>
  <c r="AA96" i="2"/>
  <c r="AC96" i="2"/>
  <c r="AE96" i="2"/>
  <c r="AF96" i="2"/>
  <c r="AJ96" i="2"/>
  <c r="AK96" i="2"/>
  <c r="V97" i="2"/>
  <c r="AE97" i="2"/>
  <c r="V98" i="2"/>
  <c r="W98" i="2"/>
  <c r="AC98" i="2"/>
  <c r="AF98" i="2"/>
  <c r="V99" i="2"/>
  <c r="W99" i="2"/>
  <c r="X99" i="2"/>
  <c r="AJ99" i="2"/>
  <c r="AK99" i="2"/>
  <c r="V100" i="2"/>
  <c r="X100" i="2"/>
  <c r="Y100" i="2"/>
  <c r="Z100" i="2"/>
  <c r="AA100" i="2"/>
  <c r="AB100" i="2"/>
  <c r="AC100" i="2"/>
  <c r="AE100" i="2"/>
  <c r="AF100" i="2"/>
  <c r="AI100" i="2"/>
  <c r="AJ100" i="2"/>
  <c r="AK100" i="2"/>
  <c r="AL100" i="2"/>
  <c r="V101" i="2"/>
  <c r="X101" i="2"/>
  <c r="Z101" i="2"/>
  <c r="AA101" i="2"/>
  <c r="AB101" i="2"/>
  <c r="AC101" i="2"/>
  <c r="AE101" i="2"/>
  <c r="AI101" i="2"/>
  <c r="AJ101" i="2"/>
  <c r="AK101" i="2"/>
  <c r="AL101" i="2"/>
  <c r="V102" i="2"/>
  <c r="W102" i="2"/>
  <c r="X102" i="2"/>
  <c r="AC102" i="2"/>
  <c r="AF102" i="2"/>
  <c r="AK102" i="2"/>
  <c r="V103" i="2"/>
  <c r="W103" i="2"/>
  <c r="X103" i="2"/>
  <c r="AK103" i="2"/>
  <c r="V104" i="2"/>
  <c r="V105" i="2"/>
  <c r="X105" i="2"/>
  <c r="AG105" i="2"/>
  <c r="W106" i="2"/>
  <c r="X106" i="2"/>
  <c r="AC106" i="2"/>
  <c r="AE106" i="2"/>
  <c r="AF106" i="2"/>
  <c r="AK106" i="2"/>
  <c r="V107" i="2"/>
  <c r="W107" i="2"/>
  <c r="X107" i="2"/>
  <c r="Y107" i="2"/>
  <c r="Z107" i="2"/>
  <c r="AA107" i="2"/>
  <c r="AC107" i="2"/>
  <c r="AE107" i="2"/>
  <c r="AF107" i="2"/>
  <c r="AI107" i="2"/>
  <c r="AK107" i="2"/>
  <c r="AL107" i="2"/>
  <c r="V108" i="2"/>
  <c r="W108" i="2"/>
  <c r="X108" i="2"/>
  <c r="AA108" i="2"/>
  <c r="AC108" i="2"/>
  <c r="AE108" i="2"/>
  <c r="AF108" i="2"/>
  <c r="AJ108" i="2"/>
  <c r="AK108" i="2"/>
  <c r="V109" i="2"/>
  <c r="AA109" i="2"/>
  <c r="AE109" i="2"/>
  <c r="V110" i="2"/>
  <c r="W110" i="2"/>
  <c r="AA110" i="2"/>
  <c r="AC110" i="2"/>
  <c r="AE110" i="2"/>
  <c r="AF110" i="2"/>
  <c r="AJ110" i="2"/>
  <c r="AK110" i="2"/>
  <c r="V111" i="2"/>
  <c r="X111" i="2"/>
  <c r="Z111" i="2"/>
  <c r="AE111" i="2"/>
  <c r="V112" i="2"/>
  <c r="W112" i="2"/>
  <c r="X112" i="2"/>
  <c r="AA112" i="2"/>
  <c r="AC112" i="2"/>
  <c r="AE112" i="2"/>
  <c r="AF112" i="2"/>
  <c r="AJ112" i="2"/>
  <c r="AK112" i="2"/>
  <c r="V113" i="2"/>
  <c r="X113" i="2"/>
  <c r="Z113" i="2"/>
  <c r="AA113" i="2"/>
  <c r="AE113" i="2"/>
  <c r="AF113" i="2"/>
  <c r="AK113" i="2"/>
  <c r="V114" i="2"/>
  <c r="AA114" i="2"/>
  <c r="AC114" i="2"/>
  <c r="AF114" i="2"/>
  <c r="X115" i="2"/>
  <c r="AA115" i="2"/>
  <c r="AC115" i="2"/>
  <c r="AD115" i="2"/>
  <c r="AE115" i="2"/>
  <c r="AF115" i="2"/>
  <c r="AI115" i="2"/>
  <c r="AJ115" i="2"/>
  <c r="AK115" i="2"/>
  <c r="AL115" i="2"/>
  <c r="V116" i="2"/>
  <c r="X116" i="2"/>
  <c r="Z116" i="2"/>
  <c r="AA116" i="2"/>
  <c r="AB116" i="2"/>
  <c r="AC116" i="2"/>
  <c r="AE116" i="2"/>
  <c r="AF116" i="2"/>
  <c r="AI116" i="2"/>
  <c r="AJ116" i="2"/>
  <c r="AK116" i="2"/>
  <c r="AL116" i="2"/>
  <c r="V117" i="2"/>
  <c r="X117" i="2"/>
  <c r="Z117" i="2"/>
  <c r="AA117" i="2"/>
  <c r="AB117" i="2"/>
  <c r="AC117" i="2"/>
  <c r="AE117" i="2"/>
  <c r="AF117" i="2"/>
  <c r="AI117" i="2"/>
  <c r="AJ117" i="2"/>
  <c r="AK117" i="2"/>
  <c r="AL117" i="2"/>
  <c r="X118" i="2"/>
  <c r="AA118" i="2"/>
  <c r="AC118" i="2"/>
  <c r="AE118" i="2"/>
  <c r="AF118" i="2"/>
  <c r="AJ118" i="2"/>
  <c r="AK118" i="2"/>
  <c r="V119" i="2"/>
  <c r="AJ119" i="2"/>
  <c r="AK119" i="2"/>
  <c r="X120" i="2"/>
  <c r="Y120" i="2"/>
  <c r="Z120" i="2"/>
  <c r="AA120" i="2"/>
  <c r="AC120" i="2"/>
  <c r="AF120" i="2"/>
  <c r="AJ120" i="2"/>
  <c r="AK120" i="2"/>
  <c r="AL120" i="2"/>
  <c r="V4" i="2"/>
  <c r="B120" i="2" l="1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V40" i="1"/>
  <c r="V10" i="1"/>
  <c r="V19" i="1"/>
  <c r="V84" i="1"/>
  <c r="V91" i="1"/>
  <c r="V20" i="1"/>
  <c r="V73" i="1"/>
  <c r="V21" i="1"/>
  <c r="V28" i="1"/>
  <c r="V97" i="1"/>
  <c r="V85" i="1"/>
  <c r="V98" i="1"/>
  <c r="V41" i="1"/>
  <c r="V53" i="1"/>
  <c r="V109" i="1"/>
  <c r="V81" i="1"/>
  <c r="V118" i="1"/>
  <c r="V119" i="1"/>
  <c r="V54" i="1"/>
  <c r="V64" i="1"/>
  <c r="V71" i="1"/>
  <c r="V110" i="1"/>
  <c r="V86" i="1"/>
  <c r="V12" i="1"/>
  <c r="V6" i="1"/>
  <c r="V30" i="1"/>
  <c r="V5" i="1"/>
  <c r="V22" i="1"/>
  <c r="V4" i="1"/>
  <c r="V65" i="1"/>
  <c r="V93" i="1"/>
  <c r="V46" i="1"/>
  <c r="V31" i="1"/>
  <c r="V99" i="1"/>
  <c r="V34" i="1"/>
  <c r="V111" i="1"/>
  <c r="V48" i="1"/>
  <c r="V87" i="1"/>
  <c r="V72" i="1"/>
  <c r="V58" i="1"/>
  <c r="V94" i="1"/>
  <c r="V95" i="1"/>
  <c r="V80" i="1"/>
  <c r="V60" i="1"/>
  <c r="V36" i="1"/>
  <c r="V11" i="1"/>
  <c r="V13" i="1"/>
  <c r="V14" i="1"/>
  <c r="V112" i="1"/>
  <c r="V38" i="1"/>
  <c r="V96" i="1"/>
  <c r="V100" i="1"/>
  <c r="V101" i="1"/>
  <c r="V18" i="1"/>
  <c r="V39" i="1"/>
  <c r="V37" i="1"/>
  <c r="V23" i="1"/>
  <c r="V74" i="1"/>
  <c r="V24" i="1"/>
  <c r="V27" i="1"/>
  <c r="V120" i="1"/>
  <c r="V113" i="1"/>
  <c r="V76" i="1"/>
  <c r="V82" i="1"/>
  <c r="V66" i="1"/>
  <c r="V51" i="1"/>
  <c r="V55" i="1"/>
  <c r="V32" i="1"/>
  <c r="V52" i="1"/>
  <c r="V83" i="1"/>
  <c r="V116" i="1"/>
  <c r="V15" i="1"/>
  <c r="V25" i="1"/>
  <c r="V49" i="1"/>
  <c r="V56" i="1"/>
  <c r="V50" i="1"/>
  <c r="V67" i="1"/>
  <c r="V68" i="1"/>
  <c r="V69" i="1"/>
  <c r="V70" i="1"/>
  <c r="V61" i="1"/>
  <c r="V102" i="1"/>
  <c r="V42" i="1"/>
  <c r="V75" i="1"/>
  <c r="V16" i="1"/>
  <c r="V29" i="1"/>
  <c r="V59" i="1"/>
  <c r="V57" i="1"/>
  <c r="V88" i="1"/>
  <c r="V89" i="1"/>
  <c r="V17" i="1"/>
  <c r="V103" i="1"/>
  <c r="V104" i="1"/>
  <c r="V26" i="1"/>
  <c r="V114" i="1"/>
  <c r="V115" i="1"/>
  <c r="V47" i="1"/>
  <c r="V77" i="1"/>
  <c r="V105" i="1"/>
  <c r="V90" i="1"/>
  <c r="V106" i="1"/>
  <c r="V7" i="1"/>
  <c r="V78" i="1"/>
  <c r="V35" i="1"/>
  <c r="V107" i="1"/>
  <c r="V8" i="1"/>
  <c r="V43" i="1"/>
  <c r="V108" i="1"/>
  <c r="V62" i="1"/>
  <c r="V44" i="1"/>
  <c r="V33" i="1"/>
  <c r="V79" i="1"/>
  <c r="V45" i="1"/>
  <c r="V92" i="1"/>
  <c r="V117" i="1"/>
  <c r="V63" i="1"/>
  <c r="V9" i="1"/>
  <c r="B40" i="1" l="1"/>
  <c r="B10" i="1"/>
  <c r="B19" i="1"/>
  <c r="B84" i="1"/>
  <c r="B91" i="1"/>
  <c r="B20" i="1"/>
  <c r="B73" i="1"/>
  <c r="B21" i="1"/>
  <c r="B28" i="1"/>
  <c r="B97" i="1"/>
  <c r="B85" i="1"/>
  <c r="B98" i="1"/>
  <c r="B41" i="1"/>
  <c r="B53" i="1"/>
  <c r="B109" i="1"/>
  <c r="B81" i="1"/>
  <c r="B118" i="1"/>
  <c r="B119" i="1"/>
  <c r="B54" i="1"/>
  <c r="B64" i="1"/>
  <c r="B71" i="1"/>
  <c r="B110" i="1"/>
  <c r="B86" i="1"/>
  <c r="B12" i="1"/>
  <c r="B6" i="1"/>
  <c r="B30" i="1"/>
  <c r="B5" i="1"/>
  <c r="B22" i="1"/>
  <c r="B4" i="1"/>
  <c r="B65" i="1"/>
  <c r="B93" i="1"/>
  <c r="B46" i="1"/>
  <c r="B31" i="1"/>
  <c r="B99" i="1"/>
  <c r="B34" i="1"/>
  <c r="B111" i="1"/>
  <c r="B48" i="1"/>
  <c r="B87" i="1"/>
  <c r="B72" i="1"/>
  <c r="B58" i="1"/>
  <c r="B94" i="1"/>
  <c r="B95" i="1"/>
  <c r="B80" i="1"/>
  <c r="B60" i="1"/>
  <c r="B36" i="1"/>
  <c r="B11" i="1"/>
  <c r="B13" i="1"/>
  <c r="B14" i="1"/>
  <c r="B112" i="1"/>
  <c r="B38" i="1"/>
  <c r="B96" i="1"/>
  <c r="B100" i="1"/>
  <c r="B101" i="1"/>
  <c r="B18" i="1"/>
  <c r="B39" i="1"/>
  <c r="B37" i="1"/>
  <c r="B23" i="1"/>
  <c r="B74" i="1"/>
  <c r="B24" i="1"/>
  <c r="B27" i="1"/>
  <c r="B120" i="1"/>
  <c r="B113" i="1"/>
  <c r="B76" i="1"/>
  <c r="B82" i="1"/>
  <c r="B66" i="1"/>
  <c r="B51" i="1"/>
  <c r="B55" i="1"/>
  <c r="B32" i="1"/>
  <c r="B52" i="1"/>
  <c r="B83" i="1"/>
  <c r="B116" i="1"/>
  <c r="B15" i="1"/>
  <c r="B25" i="1"/>
  <c r="B49" i="1"/>
  <c r="B56" i="1"/>
  <c r="B50" i="1"/>
  <c r="B67" i="1"/>
  <c r="B68" i="1"/>
  <c r="B69" i="1"/>
  <c r="B70" i="1"/>
  <c r="B61" i="1"/>
  <c r="B102" i="1"/>
  <c r="B42" i="1"/>
  <c r="B75" i="1"/>
  <c r="B16" i="1"/>
  <c r="B29" i="1"/>
  <c r="B59" i="1"/>
  <c r="B57" i="1"/>
  <c r="B88" i="1"/>
  <c r="B89" i="1"/>
  <c r="B17" i="1"/>
  <c r="B103" i="1"/>
  <c r="B104" i="1"/>
  <c r="B26" i="1"/>
  <c r="B114" i="1"/>
  <c r="B115" i="1"/>
  <c r="B47" i="1"/>
  <c r="B77" i="1"/>
  <c r="B105" i="1"/>
  <c r="B90" i="1"/>
  <c r="B106" i="1"/>
  <c r="B7" i="1"/>
  <c r="B78" i="1"/>
  <c r="B35" i="1"/>
  <c r="B107" i="1"/>
  <c r="B8" i="1"/>
  <c r="B43" i="1"/>
  <c r="B108" i="1"/>
  <c r="B62" i="1"/>
  <c r="B44" i="1"/>
  <c r="B33" i="1"/>
  <c r="B79" i="1"/>
  <c r="B45" i="1"/>
  <c r="B92" i="1"/>
  <c r="B117" i="1"/>
  <c r="B63" i="1"/>
  <c r="B9" i="1"/>
</calcChain>
</file>

<file path=xl/sharedStrings.xml><?xml version="1.0" encoding="utf-8"?>
<sst xmlns="http://schemas.openxmlformats.org/spreadsheetml/2006/main" count="7634" uniqueCount="1228">
  <si>
    <t>STT</t>
  </si>
  <si>
    <t>Mã phần (lô)</t>
  </si>
  <si>
    <t>Mã thuốc</t>
  </si>
  <si>
    <t>Tên thuốc</t>
  </si>
  <si>
    <t>Tên hoạt chất</t>
  </si>
  <si>
    <t>Nồng độ, hàm lượng</t>
  </si>
  <si>
    <t>Đường dùng</t>
  </si>
  <si>
    <t>Dạng bào chế</t>
  </si>
  <si>
    <t>Quy cách</t>
  </si>
  <si>
    <t>Nhóm thuốc</t>
  </si>
  <si>
    <t>Hạn dùng (tuổi thọ)</t>
  </si>
  <si>
    <t>GĐKLH hoặc GPNK</t>
  </si>
  <si>
    <t>Cơ sở sản xuất</t>
  </si>
  <si>
    <t>Xuất xứ</t>
  </si>
  <si>
    <t>Đơn vị tính</t>
  </si>
  <si>
    <t xml:space="preserve">Số lượng </t>
  </si>
  <si>
    <t>Thành tiền (VND)</t>
  </si>
  <si>
    <t>Tên nhà thầu</t>
  </si>
  <si>
    <t>Mã nhà thầu</t>
  </si>
  <si>
    <t>Xếp hạng nhà thầu</t>
  </si>
  <si>
    <t>PP2400326485</t>
  </si>
  <si>
    <t>GTT.001</t>
  </si>
  <si>
    <t>Gumitic</t>
  </si>
  <si>
    <t>Acid alpha lipoic</t>
  </si>
  <si>
    <t>200 mg</t>
  </si>
  <si>
    <t>Uống</t>
  </si>
  <si>
    <t>Viên nang mềm</t>
  </si>
  <si>
    <t xml:space="preserve">Hôp 12 vỉ x 5 viên </t>
  </si>
  <si>
    <t>36 tháng</t>
  </si>
  <si>
    <t>Công ty cổ phần Dược TW Mediplantex</t>
  </si>
  <si>
    <t>Việt Nam</t>
  </si>
  <si>
    <t>Viên</t>
  </si>
  <si>
    <t>Công ty Cổ phần Dược phẩm An Minh</t>
  </si>
  <si>
    <t>vn0105286980</t>
  </si>
  <si>
    <t>PP2400326486</t>
  </si>
  <si>
    <t>GTT.002</t>
  </si>
  <si>
    <t>Adenovin</t>
  </si>
  <si>
    <t>Adenosin</t>
  </si>
  <si>
    <t>3mg/ml</t>
  </si>
  <si>
    <t>Tiêm</t>
  </si>
  <si>
    <t>Dung dịch tiêm</t>
  </si>
  <si>
    <t>Hộp 2 vỉ x 5 ống x 2ml</t>
  </si>
  <si>
    <t>24 tháng</t>
  </si>
  <si>
    <t>Công ty cổ phần dược phẩm Vĩnh Phúc</t>
  </si>
  <si>
    <t>Ống</t>
  </si>
  <si>
    <t>Công ty Cổ phần Dược phẩm Vĩnh Phúc</t>
  </si>
  <si>
    <t>vn2500228415</t>
  </si>
  <si>
    <t xml:space="preserve">36 tháng
</t>
  </si>
  <si>
    <t>PP2400326489</t>
  </si>
  <si>
    <t>GTT.005</t>
  </si>
  <si>
    <t>Diaphyllin Venosum</t>
  </si>
  <si>
    <t>Theophylin-ethylendiamin</t>
  </si>
  <si>
    <t>240mg</t>
  </si>
  <si>
    <t>Dung dịch  thuốc tiêm</t>
  </si>
  <si>
    <t>Hộp 5 ống 5ml</t>
  </si>
  <si>
    <t>60 tháng</t>
  </si>
  <si>
    <t>VN-19654-16</t>
  </si>
  <si>
    <t>Gedeon Richter Plc</t>
  </si>
  <si>
    <t>Hungary</t>
  </si>
  <si>
    <t>Công ty Cổ phần Dược phẩm Bến Tre</t>
  </si>
  <si>
    <t>vn1300382591</t>
  </si>
  <si>
    <t>PP2400326490</t>
  </si>
  <si>
    <t>GTT.006</t>
  </si>
  <si>
    <t>BFS - Amiron</t>
  </si>
  <si>
    <t>Amiodaron hydroclorid</t>
  </si>
  <si>
    <t>150mg/3ml</t>
  </si>
  <si>
    <t>Hộp 10 lọ x 3ml</t>
  </si>
  <si>
    <t>893110538224 (VD-28871-18)</t>
  </si>
  <si>
    <t xml:space="preserve">Công ty cổ phần dược phẩm CPC1 Hà Nội </t>
  </si>
  <si>
    <t>Lọ</t>
  </si>
  <si>
    <t>Công ty Cổ phần Dược phẩm CPC1 Hà Nội</t>
  </si>
  <si>
    <t>vn0104089394</t>
  </si>
  <si>
    <t>PP2400326491</t>
  </si>
  <si>
    <t>GTT.007</t>
  </si>
  <si>
    <t>Natrixam 1.5mg/5mg</t>
  </si>
  <si>
    <t>Indapamide 1,5mg, Amlodipine (dưới dạng Amlodipine besilate) 5mg</t>
  </si>
  <si>
    <t>1,5mg; 5mg</t>
  </si>
  <si>
    <t>Viên nén giải phóng kiểm soát</t>
  </si>
  <si>
    <t>Hộp 6 vỉ x 5 viên</t>
  </si>
  <si>
    <t>Les Laboratoires Servier Industrie</t>
  </si>
  <si>
    <t>Pháp</t>
  </si>
  <si>
    <t>Công ty TNHH một thành viên Dược liệu TW2</t>
  </si>
  <si>
    <t>vn0103053042</t>
  </si>
  <si>
    <t>Tiêm/Tiêm truyền</t>
  </si>
  <si>
    <t>Romania</t>
  </si>
  <si>
    <t>PP2400326494</t>
  </si>
  <si>
    <t>GTT.010</t>
  </si>
  <si>
    <t>Senitram 1g/0,5g</t>
  </si>
  <si>
    <t>Ampicilin (dưới dạng ampicilin natri);  Sulbactam (dưới dạng Sulbactam natri)</t>
  </si>
  <si>
    <t>1g + 0,5g</t>
  </si>
  <si>
    <t>Thuốc bột pha tiêm</t>
  </si>
  <si>
    <t>Hộp 10 lọ</t>
  </si>
  <si>
    <t>4</t>
  </si>
  <si>
    <t>VD-34944-21</t>
  </si>
  <si>
    <t>Công ty CPDP Minh Dân</t>
  </si>
  <si>
    <t>Liên danh thầu Công ty Cổ phần Thương mại Minh Dân – Công ty Cổ phần Dược phẩm Minh Dân</t>
  </si>
  <si>
    <t>vn0101386261</t>
  </si>
  <si>
    <t>PP2400326495</t>
  </si>
  <si>
    <t>GTT.011</t>
  </si>
  <si>
    <t>BFS-Atracu</t>
  </si>
  <si>
    <t>Atracurium besylat</t>
  </si>
  <si>
    <t>10mg/1ml; 2,5ml</t>
  </si>
  <si>
    <t>Hộp 10 Ống x 2,5 ml</t>
  </si>
  <si>
    <t>PP2400326496</t>
  </si>
  <si>
    <t>GTT.012</t>
  </si>
  <si>
    <t>Atropin Sulphat</t>
  </si>
  <si>
    <t>Atropin sulphat</t>
  </si>
  <si>
    <t>0,25mg/ml</t>
  </si>
  <si>
    <t>Dung dịch thuốc tiêm</t>
  </si>
  <si>
    <t>Hộp 100 ống x 1ml</t>
  </si>
  <si>
    <t>Công ty cổ phần dược vật tư y tế Hải Dương</t>
  </si>
  <si>
    <t>Công ty Cổ phần Dược Vật tư Y tế Hải Dương</t>
  </si>
  <si>
    <t>vn0800011018</t>
  </si>
  <si>
    <t>Atropin sulfat</t>
  </si>
  <si>
    <t>PP2400326497</t>
  </si>
  <si>
    <t>GTT.013</t>
  </si>
  <si>
    <t>Uni-Atropin</t>
  </si>
  <si>
    <t>10mg/ml; 0,5ml</t>
  </si>
  <si>
    <t>Nhỏ mắt</t>
  </si>
  <si>
    <t>Dung dịch nhỏ mắt</t>
  </si>
  <si>
    <t>Hộp 20 ống x 0,5ml</t>
  </si>
  <si>
    <t>VD-34673-20</t>
  </si>
  <si>
    <t>PP2400326498</t>
  </si>
  <si>
    <t>GTT.014</t>
  </si>
  <si>
    <t>Heplazar 50</t>
  </si>
  <si>
    <t>Azathioprine</t>
  </si>
  <si>
    <t>50mg</t>
  </si>
  <si>
    <t>Viên nén bao phim</t>
  </si>
  <si>
    <t>Hộp 3 vỉ x 10 viên, Hộp 10 vỉ x 10 viên</t>
  </si>
  <si>
    <t>Công ty TNHH Sinh Dược phẩm Hera</t>
  </si>
  <si>
    <t>Công ty TNHH Thương mại Dược Mỹ Phẩm Thanh Bình</t>
  </si>
  <si>
    <t>vn0101509266</t>
  </si>
  <si>
    <t>18 tháng</t>
  </si>
  <si>
    <t>Bỉ</t>
  </si>
  <si>
    <t>Công ty Cổ phần Dược phẩm Thiết bị Y tế Hà Nội</t>
  </si>
  <si>
    <t>vn0100109699</t>
  </si>
  <si>
    <t>PP2400326501</t>
  </si>
  <si>
    <t>GTT.017</t>
  </si>
  <si>
    <t>Bupivacaine Aguettant 5mg/ml</t>
  </si>
  <si>
    <t>Bupivacaine hydrochloride monohydrate 5,28mg tương đương với Bupivacaine hydrochloride anhydrous (khan) 5,00mg trong 1ml</t>
  </si>
  <si>
    <t>5mg/1ml, 20ml</t>
  </si>
  <si>
    <t>Hộp 10 lọ, thủy tinh, chứa 20ml dung dịch thuốc</t>
  </si>
  <si>
    <t>VN-19692-16 (Có QĐ gia hạn số 62/QĐ-QLD ngày 08/02/2023)</t>
  </si>
  <si>
    <t>Delpharm Tours (Nhà xuất xưởng lô: Laboratoire Aguettant - Pháp)</t>
  </si>
  <si>
    <t xml:space="preserve">Pháp </t>
  </si>
  <si>
    <t>PP2400326502</t>
  </si>
  <si>
    <t>GTT.018</t>
  </si>
  <si>
    <t>Marcaine Spinal Heavy</t>
  </si>
  <si>
    <t>Bupivacaine hydrochloride</t>
  </si>
  <si>
    <t>5mg/ml</t>
  </si>
  <si>
    <t xml:space="preserve">tiêm </t>
  </si>
  <si>
    <t>Dung dịch tiêm tủy sống</t>
  </si>
  <si>
    <t>Hộp 5 ống x 4ml</t>
  </si>
  <si>
    <t>VN-19785-16</t>
  </si>
  <si>
    <t>Cenexi</t>
  </si>
  <si>
    <t>PP2400326503</t>
  </si>
  <si>
    <t>GTT.019</t>
  </si>
  <si>
    <t>Regivell</t>
  </si>
  <si>
    <t>Bupivacain HCl</t>
  </si>
  <si>
    <t>Hộp 1 vỉ x 5 ống 4ml</t>
  </si>
  <si>
    <t>VN-21647-18 (Có QĐ gia hạn số 809/QĐ-QLD ngày 03/11/2023)</t>
  </si>
  <si>
    <t>PT. Novell Pharmaceutical Laboratories</t>
  </si>
  <si>
    <t>Indonesia</t>
  </si>
  <si>
    <t>PP2400326504</t>
  </si>
  <si>
    <t>GTT.020</t>
  </si>
  <si>
    <t>Bucarvin</t>
  </si>
  <si>
    <t>Bupivacain hydroclorid</t>
  </si>
  <si>
    <t>20mg/4ml</t>
  </si>
  <si>
    <t xml:space="preserve">Dung dịch tiêm </t>
  </si>
  <si>
    <t>Hộp 1 vỉ x 5 ống x 4ml</t>
  </si>
  <si>
    <t>893114039423 (CV gia hạn số 198/QĐ-QLD ngày 24/03/2022)</t>
  </si>
  <si>
    <t>PP2400326505</t>
  </si>
  <si>
    <t>GTT.021</t>
  </si>
  <si>
    <t>Calci Clorid 0,5g/5ml</t>
  </si>
  <si>
    <t>Calcium chloride dihydrate (dưới dạng calcium chloride hexahydrate)</t>
  </si>
  <si>
    <t>500mg/5ml</t>
  </si>
  <si>
    <t>Hộp 100 ống x 5ml</t>
  </si>
  <si>
    <t>893110710824
(VD-25784-16)</t>
  </si>
  <si>
    <t>Chi nhánh công ty cổ phần dược phẩm trung ương Vidipha Bình Dương</t>
  </si>
  <si>
    <t>Công ty Cổ phần Dược phẩm Trung ương Vidipha</t>
  </si>
  <si>
    <t>vn0300470246</t>
  </si>
  <si>
    <t>PP2400326507</t>
  </si>
  <si>
    <t>GTT.023</t>
  </si>
  <si>
    <t>Sartan/HCTZ</t>
  </si>
  <si>
    <t>Candesartan cilexetil + hydroclorothiazid</t>
  </si>
  <si>
    <t>16mg + 12,5mg</t>
  </si>
  <si>
    <t>Viên nén bao phim</t>
  </si>
  <si>
    <t>Hộp 3 vỉ x 10 viên</t>
  </si>
  <si>
    <t>36 tháng</t>
  </si>
  <si>
    <t>VD-28027-17</t>
  </si>
  <si>
    <t>Công ty cổ phần dược phẩm Savi</t>
  </si>
  <si>
    <t>Việt Nam</t>
  </si>
  <si>
    <t>Công ty TNHH Dược và Thiết Bị TDT</t>
  </si>
  <si>
    <t>vn0109584473</t>
  </si>
  <si>
    <t>PP2400326508</t>
  </si>
  <si>
    <t>GTT.024</t>
  </si>
  <si>
    <t>Candesartan Plus 8/12,5</t>
  </si>
  <si>
    <t xml:space="preserve">Candesartan cilexetil; Hydroclorothiazid </t>
  </si>
  <si>
    <t>8mg; 12,5mg</t>
  </si>
  <si>
    <t>Viên nén</t>
  </si>
  <si>
    <t>Hộp 6 vỉ x 10 viên</t>
  </si>
  <si>
    <t>Công ty cổ phần Dược phẩm Hà Tây</t>
  </si>
  <si>
    <t>Công ty TNHH Dược phẩm Stabled</t>
  </si>
  <si>
    <t>vn0109035096</t>
  </si>
  <si>
    <t>PP2400326510</t>
  </si>
  <si>
    <t>GTT.026</t>
  </si>
  <si>
    <t>Cefopefast 1000</t>
  </si>
  <si>
    <t>Cefoperazon natri tương đương Cefoperazon</t>
  </si>
  <si>
    <t>1000mg</t>
  </si>
  <si>
    <t>Bột pha tiêm</t>
  </si>
  <si>
    <t>Hộp 1 lọ, 10 lọ</t>
  </si>
  <si>
    <t>VD-35037-21</t>
  </si>
  <si>
    <t>Công ty Cổ phần Dược phẩm Tenamyd</t>
  </si>
  <si>
    <t>Công ty TNHH một thành viên Dược Sài Gòn</t>
  </si>
  <si>
    <t>vn0300523385</t>
  </si>
  <si>
    <t>PP2400326511</t>
  </si>
  <si>
    <t>GTT.027</t>
  </si>
  <si>
    <t xml:space="preserve">Cefopefast 2000 </t>
  </si>
  <si>
    <t>2000mg</t>
  </si>
  <si>
    <t>VD-35038-21</t>
  </si>
  <si>
    <t>PP2400326513</t>
  </si>
  <si>
    <t>GTT.029</t>
  </si>
  <si>
    <t>Cefovidi</t>
  </si>
  <si>
    <t>Cefotaxim (dưới dạng cefotaxim natri)</t>
  </si>
  <si>
    <t>1g</t>
  </si>
  <si>
    <t>Thuốc tiêm bột</t>
  </si>
  <si>
    <t>893110397424
(VD-31975-19)</t>
  </si>
  <si>
    <t>Công ty Cổ phần Hóa - Dược phẩm Mekophar</t>
  </si>
  <si>
    <t>vn0302533156</t>
  </si>
  <si>
    <t>PP2400326514</t>
  </si>
  <si>
    <t>GTT.030</t>
  </si>
  <si>
    <t>Cepmaxlox 200</t>
  </si>
  <si>
    <t>Cefpodoxim (dưới dạng Cefpodoxim proxetil) 200 mg</t>
  </si>
  <si>
    <t>200mg</t>
  </si>
  <si>
    <t>Hộp1 vỉ x 10 viên</t>
  </si>
  <si>
    <t>VD-29748-18</t>
  </si>
  <si>
    <t>Công ty cổ phần dược phẩm Hà Tây</t>
  </si>
  <si>
    <t>Công ty Cổ phần Dược phẩm Bắc Ninh</t>
  </si>
  <si>
    <t>vn2300220553</t>
  </si>
  <si>
    <t>PP2400326515</t>
  </si>
  <si>
    <t>GTT.031</t>
  </si>
  <si>
    <t>Doncef</t>
  </si>
  <si>
    <t>Cefradin</t>
  </si>
  <si>
    <t>500mg</t>
  </si>
  <si>
    <t>Viên nang cứng</t>
  </si>
  <si>
    <t>Hộp 3 vỉ x 10 viên</t>
  </si>
  <si>
    <t>893110832324
(VD-23833-15)
(Gia hạn đến 23/08/2029 theo QĐ số 607/QĐ-QLD ngày 23/08/2024 của Cục Quản lý Dược)</t>
  </si>
  <si>
    <t>Công ty Cổ phần Pymepharco</t>
  </si>
  <si>
    <t>Công ty Cổ phần Tâm Phú</t>
  </si>
  <si>
    <t>vn2300448702</t>
  </si>
  <si>
    <t>PP2400326516</t>
  </si>
  <si>
    <t>GTT.032</t>
  </si>
  <si>
    <t>Ceftibiotic 1000</t>
  </si>
  <si>
    <t>Ceftizoxim (dưới dạng ceftizoxim natri)</t>
  </si>
  <si>
    <t>Thuốc bột pha tiêm</t>
  </si>
  <si>
    <t>Hộp 10 lọ</t>
  </si>
  <si>
    <t>893110487324
(VD-23016-15)</t>
  </si>
  <si>
    <t>Công ty Cổ phần Dược phẩm Tenamyd</t>
  </si>
  <si>
    <t>Lọ</t>
  </si>
  <si>
    <t>PP2400326517</t>
  </si>
  <si>
    <t>GTT.033</t>
  </si>
  <si>
    <t>Klacid</t>
  </si>
  <si>
    <t>Clarithromycin</t>
  </si>
  <si>
    <t>125mg/5ml/ Hộp 60ml</t>
  </si>
  <si>
    <t>Cốm pha hỗn dịch uống</t>
  </si>
  <si>
    <t>Hộp 1 lọ 60ml</t>
  </si>
  <si>
    <t>PT. Abbott Indonesia</t>
  </si>
  <si>
    <t>PP2400326518</t>
  </si>
  <si>
    <t>GTT.034</t>
  </si>
  <si>
    <t>Aminazin 1,25%</t>
  </si>
  <si>
    <t>Clorpromazin hydroclorid</t>
  </si>
  <si>
    <t>25mg/2ml</t>
  </si>
  <si>
    <t>Hộp 20 ống x 2ml</t>
  </si>
  <si>
    <t>VD-30228-18 (893115701024)</t>
  </si>
  <si>
    <t>Công ty Cổ phần Dược Danapha</t>
  </si>
  <si>
    <t xml:space="preserve">Công ty Cổ phần Dược Danapha </t>
  </si>
  <si>
    <t>vn0400102091</t>
  </si>
  <si>
    <t>PP2400326519</t>
  </si>
  <si>
    <t>GTT.035</t>
  </si>
  <si>
    <t>Clomedin tablets</t>
  </si>
  <si>
    <t>Clozapin</t>
  </si>
  <si>
    <t>100mg</t>
  </si>
  <si>
    <t>Hộp 5 vỉ x 10 viên</t>
  </si>
  <si>
    <t>VN-22888-21</t>
  </si>
  <si>
    <t>Remedica Ltd.</t>
  </si>
  <si>
    <t>Cyprus</t>
  </si>
  <si>
    <t>Công ty TNHH Dược phẩm PEM</t>
  </si>
  <si>
    <t>vn0801206796</t>
  </si>
  <si>
    <t>PP2400326521</t>
  </si>
  <si>
    <t>GTT.037</t>
  </si>
  <si>
    <t>Seduxen 5mg</t>
  </si>
  <si>
    <t>Diazepam</t>
  </si>
  <si>
    <t>5mg</t>
  </si>
  <si>
    <t>Hộp 10 vỉ x 10 viên</t>
  </si>
  <si>
    <t>Gedeon Richter Plc.</t>
  </si>
  <si>
    <t>Công ty Cổ phần Dược phẩm Trung ương CPC1</t>
  </si>
  <si>
    <t>vn0100108536</t>
  </si>
  <si>
    <t>PP2400326523</t>
  </si>
  <si>
    <t>GTT.039</t>
  </si>
  <si>
    <t>DigoxineQualy</t>
  </si>
  <si>
    <t>Digoxin</t>
  </si>
  <si>
    <t>0,25mg</t>
  </si>
  <si>
    <t>Hộp 1 vỉ x 30 viên</t>
  </si>
  <si>
    <t>893110428024 (VD-31550-19)</t>
  </si>
  <si>
    <t>Công ty cổ phần Dược phẩm 3/2</t>
  </si>
  <si>
    <t>Công ty TNHH Dược phẩm Vihapha</t>
  </si>
  <si>
    <t>vn0104234387</t>
  </si>
  <si>
    <t>PP2400326526</t>
  </si>
  <si>
    <t>GTT.042</t>
  </si>
  <si>
    <t>Dobutamin - BFS</t>
  </si>
  <si>
    <t>Dobutamin (dưới dạng Dobutamin HCl)</t>
  </si>
  <si>
    <t>250mg/5ml</t>
  </si>
  <si>
    <t>Tiêm truyền</t>
  </si>
  <si>
    <t>Dung dịch đậm đặc tiêm truyền tĩnh mạch</t>
  </si>
  <si>
    <t>Hộp 10 ống x 5ml</t>
  </si>
  <si>
    <t>893110845924 (VD-26125-17)</t>
  </si>
  <si>
    <t>PP2400326527</t>
  </si>
  <si>
    <t>GTT.043</t>
  </si>
  <si>
    <t>LUPIPEZIL</t>
  </si>
  <si>
    <t>Donepezil HCl</t>
  </si>
  <si>
    <t>2</t>
  </si>
  <si>
    <t>890110009224 
(VN-18694-15)</t>
  </si>
  <si>
    <t>Jubilant Generics Limited</t>
  </si>
  <si>
    <t>Ấn Độ</t>
  </si>
  <si>
    <t>Công ty Cổ phần Gonsa</t>
  </si>
  <si>
    <t>vn0309829522</t>
  </si>
  <si>
    <t>PP2400326529</t>
  </si>
  <si>
    <t>GTT.045</t>
  </si>
  <si>
    <t>Ocethizid 5/12,5</t>
  </si>
  <si>
    <t>Enalapril maleate 5mg; Hydrochlorothiazid 12,5mg</t>
  </si>
  <si>
    <t>5mg + 12,5mg</t>
  </si>
  <si>
    <t>viên nén phân tán</t>
  </si>
  <si>
    <t>Hộp 10 vỉ; Hộp 5 vỉ x 10 viên</t>
  </si>
  <si>
    <t>VD-29340-18</t>
  </si>
  <si>
    <t>Công ty cổ phần Hóa dược Việt Nam</t>
  </si>
  <si>
    <t>PP2400326530</t>
  </si>
  <si>
    <t>GTT.046</t>
  </si>
  <si>
    <t>Ebitac 12.5</t>
  </si>
  <si>
    <t>Enalapril maleat + Hydrochlorothiazid</t>
  </si>
  <si>
    <t>10mg + 12,5mg</t>
  </si>
  <si>
    <t>Hộp 2 vỉ x 10 viên, alu/pvc</t>
  </si>
  <si>
    <t>VN-17895-14</t>
  </si>
  <si>
    <t>Farmak JSC</t>
  </si>
  <si>
    <t>Ukraine</t>
  </si>
  <si>
    <t>Công ty TNHH Đầu tư Thương mại Dược phẩm Việt Tín</t>
  </si>
  <si>
    <t>vn0106706733</t>
  </si>
  <si>
    <t>PP2400326531</t>
  </si>
  <si>
    <t>GTT.047</t>
  </si>
  <si>
    <t>Kenzuda 10/12,5</t>
  </si>
  <si>
    <t>Enalapril maleat + Hydroclorothiazid</t>
  </si>
  <si>
    <t>VD-33648-19</t>
  </si>
  <si>
    <t>Công ty cổ phần dược phẩm Tipharco</t>
  </si>
  <si>
    <t>Công ty TNHH Thương mại và Dịch vụ 2B</t>
  </si>
  <si>
    <t>vn0107008643</t>
  </si>
  <si>
    <t>PP2400326532</t>
  </si>
  <si>
    <t>GTT.048</t>
  </si>
  <si>
    <t xml:space="preserve">Ephedrine Aguettant 30mg/ml  </t>
  </si>
  <si>
    <t>Ephedrin hydrocloride</t>
  </si>
  <si>
    <t>30mg/ml</t>
  </si>
  <si>
    <t>Tiêm truyền tĩnh mạch</t>
  </si>
  <si>
    <t>Dung dịch tiêm truyền tĩnh mạch</t>
  </si>
  <si>
    <t>Hộp 10 ống, ống thủy tinh, 1ml</t>
  </si>
  <si>
    <t>VN-19221-15
Gia hạn SĐK số 185/QĐ-QLD ngày 19/04/2022</t>
  </si>
  <si>
    <t>Laboratoire Aguettant</t>
  </si>
  <si>
    <t>PP2400326535</t>
  </si>
  <si>
    <t>GTT.051</t>
  </si>
  <si>
    <t>Etomidate-Lipuro</t>
  </si>
  <si>
    <t>Etomidate</t>
  </si>
  <si>
    <t>20mg/10ml</t>
  </si>
  <si>
    <t>Nhũ tương tiêm</t>
  </si>
  <si>
    <t>Hộp 10 ống x 10ml</t>
  </si>
  <si>
    <t>14 tháng</t>
  </si>
  <si>
    <t>VN-22231-19 (Có QĐ gia hạn số 698/QĐ-QLD ngày 15/10/2024)</t>
  </si>
  <si>
    <t>B. Braun Melsungen AG</t>
  </si>
  <si>
    <t>Đức</t>
  </si>
  <si>
    <t>PP2400326538</t>
  </si>
  <si>
    <t>GTT.054</t>
  </si>
  <si>
    <t>Biluracil 500</t>
  </si>
  <si>
    <t xml:space="preserve">Fluorouracil </t>
  </si>
  <si>
    <t>500mg/ 10ml</t>
  </si>
  <si>
    <t xml:space="preserve">Hộp 1 lọ 10ml </t>
  </si>
  <si>
    <t>VD-28230-17</t>
  </si>
  <si>
    <t>Công ty Cổ phần Dược- Trang Thiết Bị Y tế Bình Định (Bidiphar)</t>
  </si>
  <si>
    <t>Công ty Cổ phần Dược - Trang Thiết bị Y tế Bình Định (Bidiphar)</t>
  </si>
  <si>
    <t>vn4100259564</t>
  </si>
  <si>
    <t>PP2400326539</t>
  </si>
  <si>
    <t>GTT.055</t>
  </si>
  <si>
    <t>Savi Fluvastatin 40</t>
  </si>
  <si>
    <t>Fluvastatin (dưới dạng Fluvastatin natri)</t>
  </si>
  <si>
    <t>40 mg</t>
  </si>
  <si>
    <t>893110338524
(VD-27047-17)</t>
  </si>
  <si>
    <t>PP2400326540</t>
  </si>
  <si>
    <t>GTT.056</t>
  </si>
  <si>
    <t>Delivir 2g</t>
  </si>
  <si>
    <t>Fosfomycin</t>
  </si>
  <si>
    <t>VD-17548-12 + QĐ số 62/QĐ-QLD ngày 08/02/2023 đến ngày 31/12/2024</t>
  </si>
  <si>
    <t>Công ty CP Dược phẩm trung ương 1 - Pharbaco</t>
  </si>
  <si>
    <t>Công ty TNHH Dược phẩm HQ</t>
  </si>
  <si>
    <t>vn0104628582</t>
  </si>
  <si>
    <t>PP2400326541</t>
  </si>
  <si>
    <t>GTT.057</t>
  </si>
  <si>
    <t>Geloplasma</t>
  </si>
  <si>
    <t>Gelatin khan (dưới dạng gelatin lỏng biến tính); Natri clorid; Magnesi clorid hexahydrat; Kali clorid; Natri lactat (dưới dạng dung dịch natri (S)-lactat)</t>
  </si>
  <si>
    <t>(15g; 2,691g; 0,1525g; 0,1865g; 1,6800g)/500ml</t>
  </si>
  <si>
    <t>Dung dịch tiêm truyền</t>
  </si>
  <si>
    <t>Thùng 20 túi 500ml</t>
  </si>
  <si>
    <t>VN-19838-16</t>
  </si>
  <si>
    <t>Fresenius Kabi France</t>
  </si>
  <si>
    <t>Túi</t>
  </si>
  <si>
    <t>PP2400326542</t>
  </si>
  <si>
    <t>GTT.058</t>
  </si>
  <si>
    <t xml:space="preserve"> Gliclada 30mg</t>
  </si>
  <si>
    <t>Gliclazid</t>
  </si>
  <si>
    <t>30mg</t>
  </si>
  <si>
    <t>Viên nén phóng thích kéo dài</t>
  </si>
  <si>
    <t>Hộp 8 vỉ x 15 viên</t>
  </si>
  <si>
    <t>383110402323
(Gia hạn đến 19/10/2028 theo QĐ số 777/QĐ-QLD ngày 19/10/2023 của Cục Quản lý Dược)</t>
  </si>
  <si>
    <t>KRKA, D.D., Novo Mesto</t>
  </si>
  <si>
    <t>Slovenia</t>
  </si>
  <si>
    <t>Công ty TNHH Dược phẩm Gia Minh</t>
  </si>
  <si>
    <t>vn0101422463</t>
  </si>
  <si>
    <t>PP2400326544</t>
  </si>
  <si>
    <t>GTT.060</t>
  </si>
  <si>
    <t>Staclazide 80</t>
  </si>
  <si>
    <t>80mg</t>
  </si>
  <si>
    <t>Hộp 6 vỉ x 10 viên nén uống</t>
  </si>
  <si>
    <t>VD-35321-21</t>
  </si>
  <si>
    <t>Công ty TNHH Liên doanh Stellapharm -  Chi nhánh 1</t>
  </si>
  <si>
    <t>Công ty TNHH Dược Vietamerican</t>
  </si>
  <si>
    <t>vn0106170629</t>
  </si>
  <si>
    <t>PP2400326545</t>
  </si>
  <si>
    <t>GTT.061</t>
  </si>
  <si>
    <t>Melanov-M</t>
  </si>
  <si>
    <t>Gliclazide + Metformin hydrochloride</t>
  </si>
  <si>
    <t>80mg + 500mg</t>
  </si>
  <si>
    <t>3</t>
  </si>
  <si>
    <t>VN-20575-17</t>
  </si>
  <si>
    <t>Micro Labs Limited</t>
  </si>
  <si>
    <t>PP2400326546</t>
  </si>
  <si>
    <t>GTT.062</t>
  </si>
  <si>
    <t>Glizym-M</t>
  </si>
  <si>
    <t>Hộp 20 vỉ x 10 viên</t>
  </si>
  <si>
    <t>5</t>
  </si>
  <si>
    <t>VN3-343-21</t>
  </si>
  <si>
    <t>M/s Panacea Biotec Pharma Ltd.</t>
  </si>
  <si>
    <t>PP2400326547</t>
  </si>
  <si>
    <t>GTT.063</t>
  </si>
  <si>
    <t>Perglim M-1</t>
  </si>
  <si>
    <t xml:space="preserve">Glimepiride + Metformin hydrochloride </t>
  </si>
  <si>
    <t>1mg + 500mg</t>
  </si>
  <si>
    <t>Viên nén phóng thích chậm</t>
  </si>
  <si>
    <t>Hộp 5 vỉ x 20 viên</t>
  </si>
  <si>
    <t>890110035323</t>
  </si>
  <si>
    <t>Inventia Healthcare Limited</t>
  </si>
  <si>
    <t>India</t>
  </si>
  <si>
    <t>Công ty TNHH Dược phẩm và Trang Thiết bị Y tế Hoàng Đức</t>
  </si>
  <si>
    <t>vn0301140748</t>
  </si>
  <si>
    <t>PP2400326548</t>
  </si>
  <si>
    <t>GTT.064</t>
  </si>
  <si>
    <t>THcomet - GP2</t>
  </si>
  <si>
    <t>Glimepirid + Metformin hydrochloride</t>
  </si>
  <si>
    <t>2mg + 500mg</t>
  </si>
  <si>
    <t>Viên nén bao phim giải phóng kéo dài</t>
  </si>
  <si>
    <t>Công ty Cổ phần Dược phẩm Trung ương I - Pharbaco</t>
  </si>
  <si>
    <t xml:space="preserve"> Việt Nam</t>
  </si>
  <si>
    <t>Công ty Cổ phần Dược phẩm Meza</t>
  </si>
  <si>
    <t>vn0104752195</t>
  </si>
  <si>
    <t>PP2400326549</t>
  </si>
  <si>
    <t>GTT.065</t>
  </si>
  <si>
    <t xml:space="preserve">Comiaryl 2mg/500mg
</t>
  </si>
  <si>
    <t xml:space="preserve"> Glimepirid + Metformin hydroclorid  
</t>
  </si>
  <si>
    <t xml:space="preserve">Viên nén bao phim
</t>
  </si>
  <si>
    <t xml:space="preserve">Hộp 10 vỉ x 10 viên
</t>
  </si>
  <si>
    <t xml:space="preserve"> 36 tháng 
</t>
  </si>
  <si>
    <t xml:space="preserve">893110617124
VD-33885-19
</t>
  </si>
  <si>
    <t xml:space="preserve">Công ty TNHH Hasan - Dermapharm
</t>
  </si>
  <si>
    <t xml:space="preserve"> Việt Nam 
</t>
  </si>
  <si>
    <t>Công ty Cổ phần Dược phẩm Vinacare</t>
  </si>
  <si>
    <t>vn0102302539</t>
  </si>
  <si>
    <t>Chai</t>
  </si>
  <si>
    <t>PP2400326552</t>
  </si>
  <si>
    <t>GTT.068</t>
  </si>
  <si>
    <t>Trinitrina</t>
  </si>
  <si>
    <t>Nitroglycerine</t>
  </si>
  <si>
    <t>5mg/1,5ml</t>
  </si>
  <si>
    <t>Dung dịch đậm đặc để tiêm truyền</t>
  </si>
  <si>
    <t>Hộp 10 ống x 1,5ml</t>
  </si>
  <si>
    <t>VN-21228-18</t>
  </si>
  <si>
    <t>Fisiopharma SRL</t>
  </si>
  <si>
    <t>Ý</t>
  </si>
  <si>
    <t>PP2400326553</t>
  </si>
  <si>
    <t>GTT.069</t>
  </si>
  <si>
    <t>Haloperidol 1,5 mg</t>
  </si>
  <si>
    <t>Haloperidol</t>
  </si>
  <si>
    <t>1,5 mg</t>
  </si>
  <si>
    <t>Hộp 1 lọ x 400 viên</t>
  </si>
  <si>
    <t>VD-24085-16. Gia hạn đến 30/12/2027. Số QĐ 854/QĐ-QLD</t>
  </si>
  <si>
    <t>PP2400326554</t>
  </si>
  <si>
    <t>GTT.070</t>
  </si>
  <si>
    <t>Haloperidol 0,5%</t>
  </si>
  <si>
    <t xml:space="preserve">Haloperidol </t>
  </si>
  <si>
    <t>5mg/1 ml</t>
  </si>
  <si>
    <t>Hộp 20 ống x 1ml</t>
  </si>
  <si>
    <t>VD-28791-18. Gia hạn đến 31/12/2024. Số QĐ 136/QĐ-QLD</t>
  </si>
  <si>
    <t>PP2400326555</t>
  </si>
  <si>
    <t>GTT.071</t>
  </si>
  <si>
    <t>Vaxcel Heparin Sodium Injection 5000 IU/ml</t>
  </si>
  <si>
    <t>Heparin Sodium</t>
  </si>
  <si>
    <t>25.000 IU/5ml</t>
  </si>
  <si>
    <t>Dung dịch tiêm</t>
  </si>
  <si>
    <t>Hộp 10 ống x 5ml</t>
  </si>
  <si>
    <t>QLSP-1093-18</t>
  </si>
  <si>
    <t>Kotra Pharma (M) SDN. BHD.</t>
  </si>
  <si>
    <t>Malaysia</t>
  </si>
  <si>
    <t>PP2400326556</t>
  </si>
  <si>
    <t>GTT.072</t>
  </si>
  <si>
    <t>Wosulin-R</t>
  </si>
  <si>
    <t>Insulin người tác dụng nhanh, ngắn</t>
  </si>
  <si>
    <t>40 IU/ml; 10 ml</t>
  </si>
  <si>
    <t>Hộp 1 lọ 10 ml</t>
  </si>
  <si>
    <t>Wockhardt Ltd.</t>
  </si>
  <si>
    <t>Công ty TNHH Dược phẩm Minh Tâm</t>
  </si>
  <si>
    <t>vn2400429686</t>
  </si>
  <si>
    <t>PP2400326557</t>
  </si>
  <si>
    <t>GTT.073</t>
  </si>
  <si>
    <t>Polhumin Mix-2</t>
  </si>
  <si>
    <t>Insulin người sinh tổng hợp tinh khiết, gồm 2 phần Insulin hòa tan và 8 phần Insulin isophan</t>
  </si>
  <si>
    <t>300IU/3ml</t>
  </si>
  <si>
    <t>Hỗn dịch tiêm</t>
  </si>
  <si>
    <t>Hộp 5 ống x 3ml</t>
  </si>
  <si>
    <t>1</t>
  </si>
  <si>
    <t>QLSP-1112-18</t>
  </si>
  <si>
    <t>Tarchomin Pharmaceutical Works "Polfa" S.A</t>
  </si>
  <si>
    <t>Ba Lan</t>
  </si>
  <si>
    <t>PP2400326558</t>
  </si>
  <si>
    <t>GTT.074</t>
  </si>
  <si>
    <t>Mixtard 30</t>
  </si>
  <si>
    <t>Insulin Human (rDNA) (isophane insulin crystals) + Insulin Human (rDNA) (soluble fraction)</t>
  </si>
  <si>
    <t>(700IU + 300IU)/10ml</t>
  </si>
  <si>
    <t>Hộp 1 lọ x 10ml</t>
  </si>
  <si>
    <t>30 tháng</t>
  </si>
  <si>
    <t>QLSP-1055-17 (Có QĐ gia hạn số 308/QĐ-QLD ngày 14/05/2024)</t>
  </si>
  <si>
    <t>Novo Nordisk Production SAS</t>
  </si>
  <si>
    <t>PP2400326559</t>
  </si>
  <si>
    <t>GTT.075</t>
  </si>
  <si>
    <t>PP2400326561</t>
  </si>
  <si>
    <t>GTT.077</t>
  </si>
  <si>
    <t>Ibartain MR</t>
  </si>
  <si>
    <t>Irbesartan</t>
  </si>
  <si>
    <t>150 mg</t>
  </si>
  <si>
    <t>Viên nén tác dụng kéo dài</t>
  </si>
  <si>
    <t>Hộp 1 vỉ x 10 viên, hộp 3 vỉ x 10 viên</t>
  </si>
  <si>
    <t>VD-7792-09</t>
  </si>
  <si>
    <t>Công ty TNHH Dược phẩm Vellpharm Việt Nam</t>
  </si>
  <si>
    <t>Công ty TNHH Thương mại Dược phẩm Endophaco</t>
  </si>
  <si>
    <t>vn0109347761</t>
  </si>
  <si>
    <t>150mg</t>
  </si>
  <si>
    <t>PP2400326562</t>
  </si>
  <si>
    <t>GTT.078</t>
  </si>
  <si>
    <t>Irzinex Plus</t>
  </si>
  <si>
    <t>Irbesartan + hydroclorothiazid</t>
  </si>
  <si>
    <t>150 mg; 12,5 mg</t>
  </si>
  <si>
    <t>893110805524 
(VD-26782-17)</t>
  </si>
  <si>
    <t>Công ty cổ phần dược phẩm Cửu Long</t>
  </si>
  <si>
    <t>PP2400326565</t>
  </si>
  <si>
    <t>GTT.081</t>
  </si>
  <si>
    <t>Scolanzo</t>
  </si>
  <si>
    <t>Lansoprazol</t>
  </si>
  <si>
    <t>15mg</t>
  </si>
  <si>
    <t>Viên nang bao tan trong ruột</t>
  </si>
  <si>
    <t>Hộp 4 vỉ x 7 viên</t>
  </si>
  <si>
    <t>VN-21360-18 (QĐ gia hạn: 809/QĐ-QLD 03/11/2023)</t>
  </si>
  <si>
    <t>Laboratorios Liconsa, S.A</t>
  </si>
  <si>
    <t>Tây Ban Nha</t>
  </si>
  <si>
    <t>Công ty Cổ phần Dược phẩm và Y tế Nam Âu</t>
  </si>
  <si>
    <t>vn0108639218</t>
  </si>
  <si>
    <t>PP2400326566</t>
  </si>
  <si>
    <t>GTT.082</t>
  </si>
  <si>
    <t>Levobupi-BFS 50 mg</t>
  </si>
  <si>
    <t>Levobupivacain (dưới dạng Levobupivacain Hydroclorid)</t>
  </si>
  <si>
    <t>50mg/10ml</t>
  </si>
  <si>
    <t>Hộp 10 lọ x 10 ml</t>
  </si>
  <si>
    <t>893114880224 (VD-28877-18)</t>
  </si>
  <si>
    <t>PP2400326567</t>
  </si>
  <si>
    <t>GTT.083</t>
  </si>
  <si>
    <t>Lidocain hydroclorid 40mg/2ml</t>
  </si>
  <si>
    <t>Lidocain HCl</t>
  </si>
  <si>
    <t>40mg/2ml</t>
  </si>
  <si>
    <t>Hộp 100 ống x 2ml</t>
  </si>
  <si>
    <t>VD-23764-15</t>
  </si>
  <si>
    <t>PP2400326568</t>
  </si>
  <si>
    <t>GTT.084</t>
  </si>
  <si>
    <t>Lidocain- BFS 200mg</t>
  </si>
  <si>
    <t>Lidocain hydroclorid (dưới dạng Lidocain hydroclorid monohydrat)</t>
  </si>
  <si>
    <t>200mg/10ml</t>
  </si>
  <si>
    <t>Hộp 20 lọ x 10ml</t>
  </si>
  <si>
    <t>PP2400326571</t>
  </si>
  <si>
    <t>GTT.087</t>
  </si>
  <si>
    <t xml:space="preserve">Lisinopril 10 mg
</t>
  </si>
  <si>
    <t>Lisinopril (dưới dạng Lisinopril dihydrate)</t>
  </si>
  <si>
    <t>10mg</t>
  </si>
  <si>
    <t xml:space="preserve">Viên nén
</t>
  </si>
  <si>
    <t xml:space="preserve">Hộp 2 vỉ x 14 viên
</t>
  </si>
  <si>
    <t xml:space="preserve">893110168423
</t>
  </si>
  <si>
    <t xml:space="preserve">Nhà máy Stada Việt Nam
</t>
  </si>
  <si>
    <t xml:space="preserve"> Việt Nam
</t>
  </si>
  <si>
    <t>Công ty Cổ phần Vinpharm</t>
  </si>
  <si>
    <t>vn0109788942</t>
  </si>
  <si>
    <t>24 tháng</t>
  </si>
  <si>
    <t>PP2400326572</t>
  </si>
  <si>
    <t>GTT.088</t>
  </si>
  <si>
    <t>Lisiplus HCT 10/12.5</t>
  </si>
  <si>
    <t>Lisinopril (dưới dạng lisinopril dihydrate) + Hydrochlorothiazide</t>
  </si>
  <si>
    <t>10 mg (10,89mg) + 12,5mg</t>
  </si>
  <si>
    <t>VD-17766-12</t>
  </si>
  <si>
    <t>Công ty TNHH Liên Doanh Stellapharm - Chi nhánh 1</t>
  </si>
  <si>
    <t>PP2400326573</t>
  </si>
  <si>
    <t>GTT.089</t>
  </si>
  <si>
    <t>UmenoHCT 10/12,5</t>
  </si>
  <si>
    <t>Lisinopril ( dưới dạng Lisinopril dihydrat) + Hydroclorothiazid</t>
  </si>
  <si>
    <t>10mg+12,5mg</t>
  </si>
  <si>
    <t>VD-29131-18</t>
  </si>
  <si>
    <t>PP2400326575</t>
  </si>
  <si>
    <t>GTT.091</t>
  </si>
  <si>
    <t>Losartan Plus DWP 100mg/12,5 mg</t>
  </si>
  <si>
    <t>Losartan kali + Hydroclorothiazid</t>
  </si>
  <si>
    <t>100mg + 12,5mg</t>
  </si>
  <si>
    <t>Công ty cổ phần dược phẩm Wealphar</t>
  </si>
  <si>
    <t>Công ty TNHH  Dược phẩm Tân An</t>
  </si>
  <si>
    <t>vn0102195615</t>
  </si>
  <si>
    <t>PP2400326576</t>
  </si>
  <si>
    <t>GTT.092</t>
  </si>
  <si>
    <t>Lovastatin DWP 10mg</t>
  </si>
  <si>
    <t>Lovastatin</t>
  </si>
  <si>
    <t>Hộp 06 vỉ x 10 viên</t>
  </si>
  <si>
    <t>VD-35744-22</t>
  </si>
  <si>
    <t>PP2400326577</t>
  </si>
  <si>
    <t>GTT.093</t>
  </si>
  <si>
    <t>Magnesi sulfat 
Kabi 15%</t>
  </si>
  <si>
    <t>Magnesi 
sulfat</t>
  </si>
  <si>
    <t>1,5g/10ml</t>
  </si>
  <si>
    <t>Dung dịch
 tiêm</t>
  </si>
  <si>
    <t>Hộp 50 ống 
x 10ml</t>
  </si>
  <si>
    <t>VD-19567-13</t>
  </si>
  <si>
    <t>Công ty cổ phần Fresenius Kabi Việt Nam</t>
  </si>
  <si>
    <t>PP2400326578</t>
  </si>
  <si>
    <t>GTT.094</t>
  </si>
  <si>
    <t>Meropenem 1g</t>
  </si>
  <si>
    <t>Meropenem (dưới dạng hỗn hợp Meropenem trihydrat và Natri carbonat)</t>
  </si>
  <si>
    <t>Hộp 1 lọ</t>
  </si>
  <si>
    <t>893110896524 
(VD-27083-17)</t>
  </si>
  <si>
    <t>Công ty Cổ phần Dược phẩm Trung Ương I - Pharbaco</t>
  </si>
  <si>
    <t>vn0100109032</t>
  </si>
  <si>
    <t>PP2400326581</t>
  </si>
  <si>
    <t>GTT.097</t>
  </si>
  <si>
    <t>Metformin XR 500</t>
  </si>
  <si>
    <t>Metformin</t>
  </si>
  <si>
    <t>Công ty cổ phần Dược phẩm TV.Pharm</t>
  </si>
  <si>
    <t xml:space="preserve">Viên </t>
  </si>
  <si>
    <t>Công ty Cổ phần  Dược phẩm TV.Pharm</t>
  </si>
  <si>
    <t>vn2100274872</t>
  </si>
  <si>
    <t xml:space="preserve">Metformin hydroclorid </t>
  </si>
  <si>
    <t>PP2400326582</t>
  </si>
  <si>
    <t>GTT.098</t>
  </si>
  <si>
    <t xml:space="preserve">Glumeform 1000 XR </t>
  </si>
  <si>
    <t>viên nén giải phóng kéo dài</t>
  </si>
  <si>
    <t>hộp 3 vỉ x 10 viên</t>
  </si>
  <si>
    <t>VD-35537-22</t>
  </si>
  <si>
    <t>CTCP Dược Hậu Giang - CN nhà máy DP DHG tại Hậu Giang</t>
  </si>
  <si>
    <t>Công ty Cổ phần Dược Hậu Giang</t>
  </si>
  <si>
    <t>vn1800156801</t>
  </si>
  <si>
    <t>PP2400326583</t>
  </si>
  <si>
    <t>GTT.099</t>
  </si>
  <si>
    <t>Methadone Hydrochloride 10mg/ml</t>
  </si>
  <si>
    <t>Methadon hydroclorid</t>
  </si>
  <si>
    <t>Mỗi 500ml chứa: Methadon hydroclorid 5g</t>
  </si>
  <si>
    <t>Dung dịch uống đậm đặc</t>
  </si>
  <si>
    <t>Chai 1000ml</t>
  </si>
  <si>
    <t>893111608024 (VD-32148-19)</t>
  </si>
  <si>
    <t>Hộp 10 ống x 1ml</t>
  </si>
  <si>
    <t>48 tháng</t>
  </si>
  <si>
    <t>PP2400326590</t>
  </si>
  <si>
    <t>GTT.106</t>
  </si>
  <si>
    <t>Agidopa 500</t>
  </si>
  <si>
    <t xml:space="preserve">Methyldopa </t>
  </si>
  <si>
    <t>Chi nhánh công ty cổ phần dược phẩm Agimexpharm- Nhà máy sản xuất dược phẩm Agimexpharm</t>
  </si>
  <si>
    <t>PP2400326591</t>
  </si>
  <si>
    <t>GTT.107</t>
  </si>
  <si>
    <t>Carmotop 25 mg</t>
  </si>
  <si>
    <t>Metoprolol tartrat</t>
  </si>
  <si>
    <t>25mg</t>
  </si>
  <si>
    <t>VN-21529-18</t>
  </si>
  <si>
    <t>S.C. Magistra C &amp; C SRL</t>
  </si>
  <si>
    <t>Công ty Cổ Phần Thương mại Dược phẩm và Trang Thiết bị Y tế Thuận Phát</t>
  </si>
  <si>
    <t>vn0500465187</t>
  </si>
  <si>
    <t>PP2400326594</t>
  </si>
  <si>
    <t>GTT.110</t>
  </si>
  <si>
    <t>Zodalan</t>
  </si>
  <si>
    <t>Midazolam (dưới dạng Midazolam HCl 5,56mg)</t>
  </si>
  <si>
    <t>5mg/1ml</t>
  </si>
  <si>
    <t>PP2400326596</t>
  </si>
  <si>
    <t>GTT.112</t>
  </si>
  <si>
    <t>BFS-Naloxone</t>
  </si>
  <si>
    <t>Naloxon hydroclorid (dưới dạng Naloxon hydroclorid dihydrat)</t>
  </si>
  <si>
    <t>0,4mg/1ml</t>
  </si>
  <si>
    <t>VD-23379-15</t>
  </si>
  <si>
    <t>PP2400326597</t>
  </si>
  <si>
    <t>GTT.113</t>
  </si>
  <si>
    <t>Sodium Chloride</t>
  </si>
  <si>
    <t>Natri Chlorid</t>
  </si>
  <si>
    <t>0,9%, 100 ml</t>
  </si>
  <si>
    <t>Chai 100ml</t>
  </si>
  <si>
    <t>VN-22341-19</t>
  </si>
  <si>
    <t>Vioser S.A Parenteral Solutions Industry</t>
  </si>
  <si>
    <t>Hy Lạp</t>
  </si>
  <si>
    <t>Công ty TNHH Dược phẩm Châu Á - Thái Bình Dương</t>
  </si>
  <si>
    <t>vn6000706406</t>
  </si>
  <si>
    <t>PP2400326598</t>
  </si>
  <si>
    <t>GTT.114</t>
  </si>
  <si>
    <t>Natri clorid 0,9%</t>
  </si>
  <si>
    <t>Natri clorid</t>
  </si>
  <si>
    <t>0,9%/100ml</t>
  </si>
  <si>
    <t>Túi 100ml</t>
  </si>
  <si>
    <t>893110615324
(VD-32457-19)</t>
  </si>
  <si>
    <t>Công ty TNHH dược phẩm Allomed</t>
  </si>
  <si>
    <t>Công ty Cổ phần Thương mại Dược phẩm Việt Đức</t>
  </si>
  <si>
    <t>vn0102936831</t>
  </si>
  <si>
    <t>0,9g/100ml</t>
  </si>
  <si>
    <t>dung dịch
 tiêm truyền</t>
  </si>
  <si>
    <t>PP2400326600</t>
  </si>
  <si>
    <t>GTT.116</t>
  </si>
  <si>
    <t>Sodium chloride 0,9%</t>
  </si>
  <si>
    <t>Sodium chloride</t>
  </si>
  <si>
    <t>0,9%, 500 ml</t>
  </si>
  <si>
    <t>Thùng 20 túi 
500ml</t>
  </si>
  <si>
    <t>VD-35673-22</t>
  </si>
  <si>
    <t>Công ty cổ phần dược phẩm Otsuka Việt Nam</t>
  </si>
  <si>
    <t>PP2400326602</t>
  </si>
  <si>
    <t>GTT.118</t>
  </si>
  <si>
    <t>dung dịch tiêm truyền</t>
  </si>
  <si>
    <t>Chai nhựa 1000ml</t>
  </si>
  <si>
    <t>Công ty Cổ phần Fresenius Kabi Việt Nam</t>
  </si>
  <si>
    <t>PP2400326603</t>
  </si>
  <si>
    <t>GTT.119</t>
  </si>
  <si>
    <t>Natri clorid 10%</t>
  </si>
  <si>
    <t>10g/100ml</t>
  </si>
  <si>
    <t>Chai 250ml</t>
  </si>
  <si>
    <t>VD-23169-15</t>
  </si>
  <si>
    <t>PP2400326605</t>
  </si>
  <si>
    <t>GTT.121</t>
  </si>
  <si>
    <t>Natri bicarbonat 1,4%</t>
  </si>
  <si>
    <t xml:space="preserve">
Natri 
bicarbonat</t>
  </si>
  <si>
    <t>1,4g/100ml</t>
  </si>
  <si>
    <t>Dung dịch 
tiêm truyền</t>
  </si>
  <si>
    <t>VD-25877-16</t>
  </si>
  <si>
    <t>PP2400326608</t>
  </si>
  <si>
    <t>GTT.124</t>
  </si>
  <si>
    <t>Neostigmin Kabi</t>
  </si>
  <si>
    <t>Neostigmin 
methylsulfat</t>
  </si>
  <si>
    <t>0,5 mg/ml</t>
  </si>
  <si>
    <t>Dung dịch 
tiêm</t>
  </si>
  <si>
    <t>Hộp 10 ống
 x 1ml</t>
  </si>
  <si>
    <t>VD-34331-20</t>
  </si>
  <si>
    <t>0,5mg/ml</t>
  </si>
  <si>
    <t>Fresenius Kabi Austria GmbH</t>
  </si>
  <si>
    <t>Áo</t>
  </si>
  <si>
    <t>PP2400326611</t>
  </si>
  <si>
    <t>GTT.127</t>
  </si>
  <si>
    <t>Nikoramyl 5</t>
  </si>
  <si>
    <t>Nicorandil</t>
  </si>
  <si>
    <t>Viên nang cứng (trắng - tím)</t>
  </si>
  <si>
    <t>VD-30393-18</t>
  </si>
  <si>
    <t>PP2400326613</t>
  </si>
  <si>
    <t>GTT.129</t>
  </si>
  <si>
    <t>Noradrenaline Base Aguettant 1mg/ml</t>
  </si>
  <si>
    <t>Noradrenalin base (dưới dạng noradrenalin tartrat)</t>
  </si>
  <si>
    <t>4mg/4ml</t>
  </si>
  <si>
    <t>Dung dịch đậm đặc để tiêm hoặc tiêm truyền tĩnh mạch sau khi pha loãng</t>
  </si>
  <si>
    <t>Hộp 2 vỉ x 5 ống x 4 ml, ống thủy tinh</t>
  </si>
  <si>
    <t>VN-20000-16 (Có QĐ gia hạn số 573/QĐ-QLD ngày 23/09/2022)</t>
  </si>
  <si>
    <t>PP2400326614</t>
  </si>
  <si>
    <t>GTT.130</t>
  </si>
  <si>
    <t>Noradrenalin 10mg/10ml</t>
  </si>
  <si>
    <t>Noradrenalin (dưới dạng Noradrenalin tartrat)</t>
  </si>
  <si>
    <t>10mg/10ml</t>
  </si>
  <si>
    <t>Dung dịch đậm đặc pha tiêm</t>
  </si>
  <si>
    <t>Hộp 2 vỉ x 5 ống x 10ml</t>
  </si>
  <si>
    <t>PP2400326616</t>
  </si>
  <si>
    <t>GTT.132</t>
  </si>
  <si>
    <t>Nước cất tiêm</t>
  </si>
  <si>
    <t>Nước để pha thuốc tiêm</t>
  </si>
  <si>
    <t>10ml</t>
  </si>
  <si>
    <t>Dung môi pha tiêm</t>
  </si>
  <si>
    <t>Hộp 50 ống 10ml</t>
  </si>
  <si>
    <t>VD-18797-13</t>
  </si>
  <si>
    <t>PP2400326617</t>
  </si>
  <si>
    <t>GTT.133</t>
  </si>
  <si>
    <t>Olanxol</t>
  </si>
  <si>
    <t>Olanzapin</t>
  </si>
  <si>
    <t>10 mg</t>
  </si>
  <si>
    <t>PP2400326619</t>
  </si>
  <si>
    <t>GTT.135</t>
  </si>
  <si>
    <t>Oxacillin 1g</t>
  </si>
  <si>
    <t>Oxacilin (dưới dạng Oxacilin natri)</t>
  </si>
  <si>
    <t>VD-26162-17</t>
  </si>
  <si>
    <t>Chi nhánh 3 - Công ty cổ phần dược phẩm Imexpharm tại Bình Dương</t>
  </si>
  <si>
    <t>Công ty Cổ phần Ameriver Việt Nam</t>
  </si>
  <si>
    <t>vn0107854131</t>
  </si>
  <si>
    <t>PP2400326620</t>
  </si>
  <si>
    <t>GTT.136</t>
  </si>
  <si>
    <t>Partamol Tab.</t>
  </si>
  <si>
    <t>Paracetamol</t>
  </si>
  <si>
    <t>Hộp 10 vỉ x 10  viên nén, uống</t>
  </si>
  <si>
    <t>VD-23978-15</t>
  </si>
  <si>
    <t>Công ty TNHH  Liên doanh Stellapharm - Chi nhánh 1</t>
  </si>
  <si>
    <t>PP2400326621</t>
  </si>
  <si>
    <t>GTT.137</t>
  </si>
  <si>
    <t>Paracetamol 10mg/ml</t>
  </si>
  <si>
    <t>10mg/ml</t>
  </si>
  <si>
    <t>Thùng 48 túi x 100ml</t>
  </si>
  <si>
    <t>VD-33956-19</t>
  </si>
  <si>
    <t>PP2400326622</t>
  </si>
  <si>
    <t>GTT.138</t>
  </si>
  <si>
    <t>Viacoram 7mg/5mg</t>
  </si>
  <si>
    <t>Perindopril (tương ứng 7mg perindopril arginine) 4,756 mg; Amlodipine (tương ứng với 6,935mg Amlodipine besylate) 5mg</t>
  </si>
  <si>
    <t>7mg; 5mg</t>
  </si>
  <si>
    <t>Hộp 1 lọ x 30 viên</t>
  </si>
  <si>
    <t>VN3-47-18</t>
  </si>
  <si>
    <t>Servier (Ireland) Industries Ltd</t>
  </si>
  <si>
    <t>Ailen</t>
  </si>
  <si>
    <t>PP2400326623</t>
  </si>
  <si>
    <t>GTT.139</t>
  </si>
  <si>
    <t>Coversyl Plus Arginine 5mg/1.25mg</t>
  </si>
  <si>
    <t>Perindopril arginine (tương ứng với 3,395mg perindopril) 5 mg; Indapamide 1,25 mg</t>
  </si>
  <si>
    <t>5 mg; 1,25mg</t>
  </si>
  <si>
    <t>Hộp 1 lọ 30 viên</t>
  </si>
  <si>
    <t>VN-18353-14</t>
  </si>
  <si>
    <t>PP2400326627</t>
  </si>
  <si>
    <t>GTT.143</t>
  </si>
  <si>
    <t>Garnotal Inj</t>
  </si>
  <si>
    <t>Natri phenobarbital</t>
  </si>
  <si>
    <t>200mg/2 ml</t>
  </si>
  <si>
    <t xml:space="preserve">VD-16785-12. Gia hạn đến 25/05/2027. Số QĐ 279/QĐ-QLD </t>
  </si>
  <si>
    <t>PP2400326628</t>
  </si>
  <si>
    <t>GTT.144</t>
  </si>
  <si>
    <t>Phenylalpha 50 micrograms/ml</t>
  </si>
  <si>
    <t>Phenylephrin (dưới dạng phenylephrin hydroclorid)</t>
  </si>
  <si>
    <t>50mcg/ml</t>
  </si>
  <si>
    <t>VN-22162-19 (Có QĐ gia hạn số 552/QĐ-QLD ngày 05/08/2024)</t>
  </si>
  <si>
    <t>PP2400326629</t>
  </si>
  <si>
    <t>GTT.145</t>
  </si>
  <si>
    <t>Phenylephrine Aguettant 50 Microgrammes/ml</t>
  </si>
  <si>
    <t>0,5mg</t>
  </si>
  <si>
    <t>Dung dịch tiêm trong bơm tiêm đóng sẵn</t>
  </si>
  <si>
    <t>Hộp 10 bơm tiêm đóng sẵn x 10ml</t>
  </si>
  <si>
    <t>VN-21311-18 (Có QĐ gia hạn số 593/QĐ-QLD ngày 12/08/2024)</t>
  </si>
  <si>
    <t>Bơm tiêm</t>
  </si>
  <si>
    <t>PP2400326630</t>
  </si>
  <si>
    <t>GTT.146</t>
  </si>
  <si>
    <t>Phytok</t>
  </si>
  <si>
    <t>Phytomenadion</t>
  </si>
  <si>
    <t>20mg/ml; 5ml</t>
  </si>
  <si>
    <t>Nhũ tương uống dạng nhỏ giọt</t>
  </si>
  <si>
    <t>Hộp 1 túi x 1 ống x 5ml</t>
  </si>
  <si>
    <t>893110591924 (VD-28882-18)</t>
  </si>
  <si>
    <t>PP2400326631</t>
  </si>
  <si>
    <t>GTT.147</t>
  </si>
  <si>
    <t>Zobacta 3,375g</t>
  </si>
  <si>
    <t>Piperacillin ( dưới dạng piperacillin natri ) + tazobactam (dưới dạng Tazobactam natri )</t>
  </si>
  <si>
    <t>3g + 0,375g</t>
  </si>
  <si>
    <t>Tiêm tĩnh mạch chậm, tiêm truyền</t>
  </si>
  <si>
    <t>893110437124
(VD-25700-16)</t>
  </si>
  <si>
    <t>Chi nhánh 3 - Công ty cổ phần dược phẩm Imexpharm tại Bình Dương</t>
  </si>
  <si>
    <t>PP2400326632</t>
  </si>
  <si>
    <t>GTT.148</t>
  </si>
  <si>
    <t>Lifecita 400</t>
  </si>
  <si>
    <t>Piracetam</t>
  </si>
  <si>
    <t>400mg</t>
  </si>
  <si>
    <t>Hộp 10 vỉ x 10 viên</t>
  </si>
  <si>
    <t>VD-30533-18</t>
  </si>
  <si>
    <t>Công ty cổ phần dược phẩmTrung ương 1 - Pharbaco</t>
  </si>
  <si>
    <t>PP2400326633</t>
  </si>
  <si>
    <t>GTT.149</t>
  </si>
  <si>
    <t>Pravastatin SaVi 10</t>
  </si>
  <si>
    <t>Pravastatin natri</t>
  </si>
  <si>
    <t>893110317524
 ( VD-25265-16)</t>
  </si>
  <si>
    <t>Công ty cổ phần 
dược phẩm SaVi</t>
  </si>
  <si>
    <t>Công ty Cổ phần Dược phẩm Kim Tinh</t>
  </si>
  <si>
    <t>vn0101630600</t>
  </si>
  <si>
    <t>20mg</t>
  </si>
  <si>
    <t>PP2400326635</t>
  </si>
  <si>
    <t>GTT.151</t>
  </si>
  <si>
    <t>Pravastatin DWP 30mg</t>
  </si>
  <si>
    <t>VD-35225-21</t>
  </si>
  <si>
    <t>PP2400326636</t>
  </si>
  <si>
    <t>GTT.152</t>
  </si>
  <si>
    <t>Alcaine 0.5%</t>
  </si>
  <si>
    <t>Proparacain hydroclorid</t>
  </si>
  <si>
    <t>0,5% (w/v)</t>
  </si>
  <si>
    <t>Hộp 1 lọ 15ml</t>
  </si>
  <si>
    <t>SA Alcon-Couvreur NV</t>
  </si>
  <si>
    <t>PP2400326637</t>
  </si>
  <si>
    <t>GTT.153</t>
  </si>
  <si>
    <t>Fresofol 1% Mct/Lct</t>
  </si>
  <si>
    <t>Propofol</t>
  </si>
  <si>
    <t>1% (10mg/ml)</t>
  </si>
  <si>
    <t>Tiêm hoặc tiêm truyền tĩnh mạch (IV)</t>
  </si>
  <si>
    <t>Nhũ tương tiêm hoặc tiêm truyền</t>
  </si>
  <si>
    <t>Hộp 5 ống 20ml</t>
  </si>
  <si>
    <t>VN-17438-13</t>
  </si>
  <si>
    <t>PP2400326638</t>
  </si>
  <si>
    <t>GTT.154</t>
  </si>
  <si>
    <t>Nupovel</t>
  </si>
  <si>
    <t>VN-22978-21</t>
  </si>
  <si>
    <t>PP2400326639</t>
  </si>
  <si>
    <t>GTT.155</t>
  </si>
  <si>
    <t>Nalordia 100mg</t>
  </si>
  <si>
    <t xml:space="preserve">Quetiapin (dưới dạng Quetiapin fumarat) </t>
  </si>
  <si>
    <t>Orion Corporation</t>
  </si>
  <si>
    <t>Phần Lan</t>
  </si>
  <si>
    <t xml:space="preserve">Công ty TNHH Dược phẩm U.N.I Việt Nam </t>
  </si>
  <si>
    <t>vn0102041728</t>
  </si>
  <si>
    <t>PP2400326640</t>
  </si>
  <si>
    <t>GTT.156</t>
  </si>
  <si>
    <t>Heraace 2,5</t>
  </si>
  <si>
    <t>Ramipril</t>
  </si>
  <si>
    <t>2,5mg</t>
  </si>
  <si>
    <t>Hộp 3 vỉ x 10 Viên</t>
  </si>
  <si>
    <t>Công ty TNHH Sinh dược phẩm Hera</t>
  </si>
  <si>
    <t>PP2400326641</t>
  </si>
  <si>
    <t>GTT.157</t>
  </si>
  <si>
    <t>Ramipril MTD 5 mg</t>
  </si>
  <si>
    <t>Hộp 3 vỉ x 10 viên; Hộp 10 vỉ x 10 viên</t>
  </si>
  <si>
    <t>Công ty Cổ phần Dược phẩm Trung ương 2</t>
  </si>
  <si>
    <t>viên</t>
  </si>
  <si>
    <t>Công ty TNHH Y Dược Mặt Trời Đỏ</t>
  </si>
  <si>
    <t>vn0107612862</t>
  </si>
  <si>
    <t>PP2400326645</t>
  </si>
  <si>
    <t>GTT.161</t>
  </si>
  <si>
    <t>Buto-Asma</t>
  </si>
  <si>
    <t>Salbutamol (dưới dạng Salbutamol Sulphate)</t>
  </si>
  <si>
    <t>100mcg/liều</t>
  </si>
  <si>
    <t>Đường hô hấp</t>
  </si>
  <si>
    <t>Khí dung đã chia liều</t>
  </si>
  <si>
    <t>Hộp 1 bình xịt chứa 200 liều (10ml) + đầu xịt định liều</t>
  </si>
  <si>
    <t>Laboratorio Aldo-Unión SL.</t>
  </si>
  <si>
    <t>Bình</t>
  </si>
  <si>
    <t>PP2400326646</t>
  </si>
  <si>
    <t>GTT.162</t>
  </si>
  <si>
    <t>Salres 100mcg Aerosol Inhaler</t>
  </si>
  <si>
    <t>Mỗi liều xịt chứa: Salbutamol sulfat (tương đương Salbutamol 100mcg) 0,1205mg</t>
  </si>
  <si>
    <t>Thuốc hít định liều</t>
  </si>
  <si>
    <t>Hộp 1 bình x 200 liều xịt</t>
  </si>
  <si>
    <t>Deva Holding A.Ş.</t>
  </si>
  <si>
    <t>Thổ Nhĩ Kỳ</t>
  </si>
  <si>
    <t>Công ty TNHH United Pharma</t>
  </si>
  <si>
    <t>vn6001509993</t>
  </si>
  <si>
    <t>PP2400326647</t>
  </si>
  <si>
    <t>GTT.163</t>
  </si>
  <si>
    <t>Vinsalmol</t>
  </si>
  <si>
    <t xml:space="preserve">Salbutamol (dưới dạng salbutamol sulfat) </t>
  </si>
  <si>
    <t>2,5mg/2,5ml</t>
  </si>
  <si>
    <t>Khí dung</t>
  </si>
  <si>
    <t>Dung dịch khí dung</t>
  </si>
  <si>
    <t>Hộp 5 vỉ x 10 ống x 2,5ml</t>
  </si>
  <si>
    <t>893115305523 (CV gia hạn số 737/QĐ-QLD ngày 09/10/2023)</t>
  </si>
  <si>
    <t>PP2400326649</t>
  </si>
  <si>
    <t>GTT.165</t>
  </si>
  <si>
    <t>Sevoflurane</t>
  </si>
  <si>
    <t>100% (tt/tt)</t>
  </si>
  <si>
    <t>Dạng hít</t>
  </si>
  <si>
    <t>Chất lỏng dễ bay hơi dùng gây mê đường hô hấp</t>
  </si>
  <si>
    <t>Chai nhôm 250ml</t>
  </si>
  <si>
    <t>VN-18162-14 (Có QĐ gia hạn số 407/QĐ-QLD ngày 19/06/2024)</t>
  </si>
  <si>
    <t>Baxter Healthcare Corporation</t>
  </si>
  <si>
    <t>Mỹ</t>
  </si>
  <si>
    <t>PP2400326650</t>
  </si>
  <si>
    <t>GTT.166</t>
  </si>
  <si>
    <t>Silygamma</t>
  </si>
  <si>
    <t>Silymarin</t>
  </si>
  <si>
    <t>Viên bao đường</t>
  </si>
  <si>
    <t>Hộp 4 vỉ x 25 viên</t>
  </si>
  <si>
    <t>VN-16542-13</t>
  </si>
  <si>
    <t>Dragenopharm Apotheker Püschl GmbH</t>
  </si>
  <si>
    <t>Germany</t>
  </si>
  <si>
    <t>Công ty Cổ phần Thương mại DH Việt Nam</t>
  </si>
  <si>
    <t>vn0106231141</t>
  </si>
  <si>
    <t>PP2400326651</t>
  </si>
  <si>
    <t>GTT.167</t>
  </si>
  <si>
    <t>Sorbitol 3%</t>
  </si>
  <si>
    <t>Sorbitol</t>
  </si>
  <si>
    <t>3%/5lit</t>
  </si>
  <si>
    <t>Rửa nội soi bàng quang</t>
  </si>
  <si>
    <t>Dung dịch rửa nội soi bàng quang</t>
  </si>
  <si>
    <t>Hòm 4 Can 5 lít</t>
  </si>
  <si>
    <t>VD-18005-12 (CV gia hạn số 62/QĐ-QLD ngày 08/02/2023)</t>
  </si>
  <si>
    <t>Can</t>
  </si>
  <si>
    <t>PP2400326655</t>
  </si>
  <si>
    <t>GTT.171</t>
  </si>
  <si>
    <t>Ufur capsule</t>
  </si>
  <si>
    <t>Tegafur-uracil</t>
  </si>
  <si>
    <t>100mg + 224 mg</t>
  </si>
  <si>
    <t>Hộp 7 vỉ x 10 viên</t>
  </si>
  <si>
    <t>471110003600 (VN-17677-14)</t>
  </si>
  <si>
    <t>TTY Biopharm Company Limited Chungli factory</t>
  </si>
  <si>
    <t>Đài Loan</t>
  </si>
  <si>
    <t>Công ty TNHH Thương mại Dược Mỹ phẩm Nam Phương</t>
  </si>
  <si>
    <t>vn0101655299</t>
  </si>
  <si>
    <t>PP2400326656</t>
  </si>
  <si>
    <t>GTT.172</t>
  </si>
  <si>
    <t>Mibetel HCT</t>
  </si>
  <si>
    <t>Telmisartan + Hydroclorothiazid</t>
  </si>
  <si>
    <t>40mg + 12,5mg</t>
  </si>
  <si>
    <t>893110409524 (VD-30848-18)</t>
  </si>
  <si>
    <t>Công ty TNHH Liên doanh HASAN-DERMAPHARM</t>
  </si>
  <si>
    <t>PP2400326657</t>
  </si>
  <si>
    <t>GTT.173</t>
  </si>
  <si>
    <t>Vinterlin</t>
  </si>
  <si>
    <t>Terbutalin sulfat</t>
  </si>
  <si>
    <t>Hộp 5 vỉ x 10 ống x 1ml</t>
  </si>
  <si>
    <t>VD-20895-14 (CV gia hạn số 201/QĐ-QLD ngày 20/04/2022)</t>
  </si>
  <si>
    <t>PP2400326659</t>
  </si>
  <si>
    <t>GTT.175</t>
  </si>
  <si>
    <t>Combikit 3,2g</t>
  </si>
  <si>
    <t>Ticarcilin (dưới dạng ticarcilin natri) + Acid clavulanic (dưới dạng kali clavulanat)</t>
  </si>
  <si>
    <t>3g + 0,2g</t>
  </si>
  <si>
    <t>Hộp 01 lọ</t>
  </si>
  <si>
    <t>VD-21866-14</t>
  </si>
  <si>
    <t>PP2400326662</t>
  </si>
  <si>
    <t>GTT.178</t>
  </si>
  <si>
    <t>Metazydyna</t>
  </si>
  <si>
    <t>Trimetazidin dihydrochlorid</t>
  </si>
  <si>
    <t>Hộp 2 vỉ x 30 viên</t>
  </si>
  <si>
    <t>VN-21630-18</t>
  </si>
  <si>
    <t>Adamed Pharma S.A.</t>
  </si>
  <si>
    <t>Poland</t>
  </si>
  <si>
    <t>PP2400326663</t>
  </si>
  <si>
    <t>GTT.179</t>
  </si>
  <si>
    <t>Vitamin 3B-PV</t>
  </si>
  <si>
    <t>Vitamin B1 (Thiamin mononitrat) + Vitamin B6 (Pyridoxin hydroclorid) + Vitamin B12 (Cyanocobalamin)</t>
  </si>
  <si>
    <t>100mg, 50mg, 0,5mg</t>
  </si>
  <si>
    <t>Hộp 10 vỉ x 10 viên;
Hộp 1 lọ x 100 viên;
Hộp 1 lọ x 200 viên</t>
  </si>
  <si>
    <t>893100712724
(VD-29922-18)</t>
  </si>
  <si>
    <t>Công ty cổ phần dược Phúc Vinh</t>
  </si>
  <si>
    <t>STT trong HSMT</t>
  </si>
  <si>
    <t xml:space="preserve"> Đơn giá (VND)</t>
  </si>
  <si>
    <t>số tt nhà thầu</t>
  </si>
  <si>
    <t>TTYT TPBN</t>
  </si>
  <si>
    <t>TTYT TP Từ Sơn</t>
  </si>
  <si>
    <t>Bệnh viện Phổi</t>
  </si>
  <si>
    <t>Trung tâm KSBT tỉnh</t>
  </si>
  <si>
    <t>TTYT huyện Gia Bình</t>
  </si>
  <si>
    <t>BAN BVSK tỉnh</t>
  </si>
  <si>
    <t>TTYT huyện Tiên Du</t>
  </si>
  <si>
    <t>TTYT thị xã Quế Võ</t>
  </si>
  <si>
    <t>Bệnh viện Mắt</t>
  </si>
  <si>
    <t>TTYT huyệ Yên Phong</t>
  </si>
  <si>
    <t>Bệnh viện sức khoẻ tâm thần</t>
  </si>
  <si>
    <t>Bệnh viện YHCT&amp;PHCN</t>
  </si>
  <si>
    <t>TTYT thị xã Thuận Thành</t>
  </si>
  <si>
    <t>TTYT huyện Lương Tài</t>
  </si>
  <si>
    <t>043</t>
  </si>
  <si>
    <t>039</t>
  </si>
  <si>
    <t>035</t>
  </si>
  <si>
    <t>155</t>
  </si>
  <si>
    <t>162</t>
  </si>
  <si>
    <t>001</t>
  </si>
  <si>
    <t>005</t>
  </si>
  <si>
    <t>068</t>
  </si>
  <si>
    <t>034</t>
  </si>
  <si>
    <t>069</t>
  </si>
  <si>
    <t>070</t>
  </si>
  <si>
    <t>110</t>
  </si>
  <si>
    <t>133</t>
  </si>
  <si>
    <t>143</t>
  </si>
  <si>
    <t>077</t>
  </si>
  <si>
    <t>006</t>
  </si>
  <si>
    <t>011</t>
  </si>
  <si>
    <t>013</t>
  </si>
  <si>
    <t>042</t>
  </si>
  <si>
    <t>082</t>
  </si>
  <si>
    <t>084</t>
  </si>
  <si>
    <t>112</t>
  </si>
  <si>
    <t>146</t>
  </si>
  <si>
    <t>087</t>
  </si>
  <si>
    <t>014</t>
  </si>
  <si>
    <t>135</t>
  </si>
  <si>
    <t>037</t>
  </si>
  <si>
    <t>048</t>
  </si>
  <si>
    <t>098</t>
  </si>
  <si>
    <t>171</t>
  </si>
  <si>
    <t>054</t>
  </si>
  <si>
    <t>094</t>
  </si>
  <si>
    <t>157</t>
  </si>
  <si>
    <t>065</t>
  </si>
  <si>
    <t>081</t>
  </si>
  <si>
    <t>072</t>
  </si>
  <si>
    <t>078</t>
  </si>
  <si>
    <t>002</t>
  </si>
  <si>
    <t>012</t>
  </si>
  <si>
    <t>020</t>
  </si>
  <si>
    <t>083</t>
  </si>
  <si>
    <t>124</t>
  </si>
  <si>
    <t>130</t>
  </si>
  <si>
    <t>163</t>
  </si>
  <si>
    <t>167</t>
  </si>
  <si>
    <t>173</t>
  </si>
  <si>
    <t>047</t>
  </si>
  <si>
    <t>149</t>
  </si>
  <si>
    <t>056</t>
  </si>
  <si>
    <t>113</t>
  </si>
  <si>
    <t>116</t>
  </si>
  <si>
    <t>137</t>
  </si>
  <si>
    <t>029</t>
  </si>
  <si>
    <t>099</t>
  </si>
  <si>
    <t>021</t>
  </si>
  <si>
    <t>097</t>
  </si>
  <si>
    <t>114</t>
  </si>
  <si>
    <t>060</t>
  </si>
  <si>
    <t>136</t>
  </si>
  <si>
    <t>064</t>
  </si>
  <si>
    <t>107</t>
  </si>
  <si>
    <t>127</t>
  </si>
  <si>
    <t>166</t>
  </si>
  <si>
    <t>179</t>
  </si>
  <si>
    <t>030</t>
  </si>
  <si>
    <t>045</t>
  </si>
  <si>
    <t>093</t>
  </si>
  <si>
    <t>118</t>
  </si>
  <si>
    <t>119</t>
  </si>
  <si>
    <t>121</t>
  </si>
  <si>
    <t>031</t>
  </si>
  <si>
    <t>058</t>
  </si>
  <si>
    <t>132</t>
  </si>
  <si>
    <t>091</t>
  </si>
  <si>
    <t>151</t>
  </si>
  <si>
    <t>156</t>
  </si>
  <si>
    <t>172</t>
  </si>
  <si>
    <t>063</t>
  </si>
  <si>
    <t>075</t>
  </si>
  <si>
    <t>024</t>
  </si>
  <si>
    <t>092</t>
  </si>
  <si>
    <t>106</t>
  </si>
  <si>
    <t>007</t>
  </si>
  <si>
    <t>018</t>
  </si>
  <si>
    <t>033</t>
  </si>
  <si>
    <t>057</t>
  </si>
  <si>
    <t>138</t>
  </si>
  <si>
    <t>139</t>
  </si>
  <si>
    <t>153</t>
  </si>
  <si>
    <t>154</t>
  </si>
  <si>
    <t>010</t>
  </si>
  <si>
    <t>175</t>
  </si>
  <si>
    <t>046</t>
  </si>
  <si>
    <t>061</t>
  </si>
  <si>
    <t>062</t>
  </si>
  <si>
    <t>073</t>
  </si>
  <si>
    <t>017</t>
  </si>
  <si>
    <t>019</t>
  </si>
  <si>
    <t>051</t>
  </si>
  <si>
    <t>074</t>
  </si>
  <si>
    <t>129</t>
  </si>
  <si>
    <t>144</t>
  </si>
  <si>
    <t>145</t>
  </si>
  <si>
    <t>152</t>
  </si>
  <si>
    <t>161</t>
  </si>
  <si>
    <t>165</t>
  </si>
  <si>
    <t>023</t>
  </si>
  <si>
    <t>032</t>
  </si>
  <si>
    <t>055</t>
  </si>
  <si>
    <t>071</t>
  </si>
  <si>
    <t>089</t>
  </si>
  <si>
    <t>147</t>
  </si>
  <si>
    <t>148</t>
  </si>
  <si>
    <t>178</t>
  </si>
  <si>
    <t>026</t>
  </si>
  <si>
    <t>027</t>
  </si>
  <si>
    <t>088</t>
  </si>
  <si>
    <t>Số lượng phân bổ</t>
  </si>
  <si>
    <t>Mã định danh</t>
  </si>
  <si>
    <t xml:space="preserve">Số mặt hàng trúng thầu </t>
  </si>
  <si>
    <t xml:space="preserve"> Giá trị trúng thầu (VNĐ) </t>
  </si>
  <si>
    <t>Tên nhà thầu trúng thầu</t>
  </si>
  <si>
    <t xml:space="preserve">Tên nhà thầu </t>
  </si>
  <si>
    <r>
      <t xml:space="preserve">PHỤ LỤC 2: KẾT QUẢ LỰA CHỌN NHÀ THẦU
Gói thầu: Thuốc generic
dự toán mua sắm: Mua sắm thuốc tập trung cấp địa phương tại Bệnh viện đa khoa tỉnh Bắc Ninh năm 2024-2025
</t>
    </r>
    <r>
      <rPr>
        <i/>
        <sz val="10"/>
        <rFont val="Times New Roman"/>
        <family val="1"/>
      </rPr>
      <t>(Ban hành kèm theo Quyết định số /QĐ-SYT ngày 26 tháng 12 năm 2024 của Bệnh viện đa khoa tỉnh Bắc Ninh)</t>
    </r>
  </si>
  <si>
    <t>893110395623
(CV gia hạn số 776/QĐ-QLD ngày 19/10/2023 đến hết 19/10/2026)</t>
  </si>
  <si>
    <t>STT nhà thầu</t>
  </si>
  <si>
    <r>
      <t xml:space="preserve">PHỤ LỤC 3: PHẠM VI CUNG CẤP CHI TIẾT THEO MẶT HÀNG VÀ CƠ SỞ Y TẾ
Gói thầu: Thuốc generic
dự toán mua sắm: Mua sắm thuốc tập trung cấp địa phương tại Bệnh viện đa khoa tỉnh Bắc Ninh năm 2024-2025
</t>
    </r>
    <r>
      <rPr>
        <i/>
        <sz val="11"/>
        <color theme="1"/>
        <rFont val="Times New Roman"/>
        <family val="1"/>
      </rPr>
      <t>(Ban hành kèm theo Quyết định số /QĐ-BVT ngày 26 tháng 12 năm 2024 của Bệnh viện đa khoa tỉnh Bắc Ninh)</t>
    </r>
  </si>
  <si>
    <t xml:space="preserve">Bệnh viện đa khoa tỉnh </t>
  </si>
  <si>
    <t xml:space="preserve">Bệnh viện Sản - Nhi </t>
  </si>
  <si>
    <t>Bệnh viện Da liễu</t>
  </si>
  <si>
    <t>Tổng</t>
  </si>
  <si>
    <t>01</t>
  </si>
  <si>
    <t>02</t>
  </si>
  <si>
    <t>06</t>
  </si>
  <si>
    <t>08</t>
  </si>
  <si>
    <t>07</t>
  </si>
  <si>
    <t>03</t>
  </si>
  <si>
    <t>04</t>
  </si>
  <si>
    <t>Tổng: 117 mặt hàng</t>
  </si>
  <si>
    <t>Trung tâm y tế thành phố Từ Sơn</t>
  </si>
  <si>
    <t>Trung tâm y tế huyện Gia Bình</t>
  </si>
  <si>
    <t>Trung tâm y tế huyện Tiên Du</t>
  </si>
  <si>
    <t>Trung tâm y tế huyện Yên Phong</t>
  </si>
  <si>
    <t>Trung tâm y tế thị xã Quế Võ</t>
  </si>
  <si>
    <t>Trung tâm y tế thị xã Thuận Thành</t>
  </si>
  <si>
    <t>Trung tâm y tế huyện Lương Tài</t>
  </si>
  <si>
    <t>Trung tâm y tế thành phố Bắc Ninh</t>
  </si>
  <si>
    <t xml:space="preserve">Bệnh viện đa khoa tỉnh Bắc Ninh </t>
  </si>
  <si>
    <t>Bệnh viện Sản - Nhi Bắc Ninh</t>
  </si>
  <si>
    <t>Bệnh viện Phổi Bắc Ninh</t>
  </si>
  <si>
    <t>Trung tâm Kiểm soát bệnh tật tỉnh Bắc Ninh</t>
  </si>
  <si>
    <t>Ban bảo vệ, chăm sóc sức khoẻ cán bộ tỉnh Bắc Ninh</t>
  </si>
  <si>
    <t>Bệnh viện Da liễu Bắc Ninh</t>
  </si>
  <si>
    <t>Bệnh viện Mắt Bắc Ninh</t>
  </si>
  <si>
    <t>Bệnh viện Y học cổ truyền và Phục hồi chức năng tỉnh Bắc Ninh</t>
  </si>
  <si>
    <t>Bệnh viện Sức khoẻ tâm thần  Bắc Ninh</t>
  </si>
  <si>
    <r>
      <t xml:space="preserve">PHỤ LỤC 3: PHẠM VI CUNG CẤP CHI TIẾT THEO MẶT HÀNG VÀ CƠ SỞ Y TẾ
Gói thầu: Thuốc generic
Dự toán mua sắm: Mua sắm thuốc tập trung cấp địa phương tại Bệnh viện đa khoa tỉnh Bắc Ninh năm 2024-2025
</t>
    </r>
    <r>
      <rPr>
        <i/>
        <sz val="11"/>
        <color theme="1"/>
        <rFont val="Times New Roman"/>
        <family val="1"/>
      </rPr>
      <t>(Kèm theo Quyết định số 7881/QĐ-BVT ngày 26 tháng 12 năm 2024 của Bệnh viện đa khoa tỉnh Bắc Ninh)</t>
    </r>
  </si>
  <si>
    <r>
      <rPr>
        <b/>
        <sz val="13"/>
        <color theme="1"/>
        <rFont val="Times New Roman"/>
        <family val="1"/>
      </rPr>
      <t xml:space="preserve">PHỤ LỤC 1: TÊN ĐƠN VỊ TRÚNG THẦU, SỐ MẶT HÀNG TRÚNG THẦU VÀ GIÁ TRỊ TRÚNG THẦU
Gói thầu: Thuốc generic
Dự toán mua sắm: Mua sắm thuốc tập trung cấp địa phương tại Bệnh viện đa khoa tỉnh Bắc Ninh năm 2024-2025
</t>
    </r>
    <r>
      <rPr>
        <i/>
        <sz val="13"/>
        <color theme="1"/>
        <rFont val="Times New Roman"/>
        <family val="1"/>
      </rPr>
      <t>(Kèm theo Quyết định số 7881/QĐ-BVT ngày 26 tháng 12 năm 2024 của Bệnh viện đa khoa tỉnh Bắc Ninh)</t>
    </r>
  </si>
  <si>
    <r>
      <t xml:space="preserve">PHỤ LỤC 2: DANH MỤC THUỐC TRÚNG THẦU
Gói thầu: Thuốc generic
Dự toán mua sắm: Mua sắm thuốc tập trung cấp địa phương tại Bệnh viện đa khoa tỉnh Bắc Ninh năm 2024-2025
</t>
    </r>
    <r>
      <rPr>
        <i/>
        <sz val="10"/>
        <color theme="1"/>
        <rFont val="Times New Roman"/>
        <family val="1"/>
      </rPr>
      <t>( Kèm theo Quyết định số 7881/QĐ-BVT ngày 26 tháng 12 năm 2024 của Bệnh viện đa khoa tỉnh Bắc Ninh)</t>
    </r>
  </si>
  <si>
    <t>Quý I</t>
  </si>
  <si>
    <t>Quý II</t>
  </si>
  <si>
    <t>Quý III</t>
  </si>
  <si>
    <t>Quý IV</t>
  </si>
  <si>
    <t xml:space="preserve">2 tháng </t>
  </si>
  <si>
    <t>Năm 2025</t>
  </si>
  <si>
    <t>Năm 2026</t>
  </si>
  <si>
    <t>Tổng 14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</si>
</sst>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7"/>
      <color theme="1"/>
      <name val="Times New Roman"/>
      <family val="1"/>
    </font>
    <font>
      <b/>
      <sz val="7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b/>
      <sz val="7"/>
      <color indexed="8"/>
      <name val="Times New Roman"/>
      <family val="1"/>
    </font>
    <font>
      <b/>
      <sz val="7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i/>
      <sz val="11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284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left" wrapText="1"/>
    </xf>
    <xf numFmtId="3" fontId="2" fillId="0" borderId="0" xfId="0" applyNumberFormat="1" applyFont="1" applyAlignment="1">
      <alignment wrapText="1"/>
    </xf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 wrapText="1"/>
    </xf>
    <xf numFmtId="0" fontId="7" fillId="6" borderId="1" xfId="1" applyFont="1" applyFill="1" applyBorder="1" applyAlignment="1">
      <alignment vertical="center" wrapText="1"/>
    </xf>
    <xf numFmtId="0" fontId="7" fillId="7" borderId="1" xfId="1" applyFont="1" applyFill="1" applyBorder="1" applyAlignment="1">
      <alignment vertical="center" wrapText="1"/>
    </xf>
    <xf numFmtId="0" fontId="7" fillId="8" borderId="1" xfId="1" applyFont="1" applyFill="1" applyBorder="1" applyAlignment="1">
      <alignment vertical="center" wrapText="1"/>
    </xf>
    <xf numFmtId="0" fontId="7" fillId="9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7" fillId="10" borderId="1" xfId="1" applyFont="1" applyFill="1" applyBorder="1" applyAlignment="1">
      <alignment vertical="center" wrapText="1"/>
    </xf>
    <xf numFmtId="0" fontId="7" fillId="11" borderId="1" xfId="1" applyFont="1" applyFill="1" applyBorder="1" applyAlignment="1">
      <alignment vertical="center" wrapText="1"/>
    </xf>
    <xf numFmtId="0" fontId="7" fillId="12" borderId="1" xfId="1" applyFont="1" applyFill="1" applyBorder="1" applyAlignment="1">
      <alignment vertical="center" wrapText="1"/>
    </xf>
    <xf numFmtId="0" fontId="7" fillId="13" borderId="1" xfId="1" applyFont="1" applyFill="1" applyBorder="1" applyAlignment="1">
      <alignment vertical="center" wrapText="1"/>
    </xf>
    <xf numFmtId="0" fontId="7" fillId="14" borderId="1" xfId="1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ndows%2011\Desktop\th&#7847;u%20thu&#7889;c%202024\th&#7847;u%20t&#7853;p%20trung%20180%20thu&#7889;c\1.%20ch&#7845;m%20th&#7847;u\b&#7843;ng%20d&#7919;%20li&#7879;u.xlsx" TargetMode="External"/><Relationship Id="rId1" Type="http://schemas.openxmlformats.org/officeDocument/2006/relationships/externalLinkPath" Target="file:///C:\Users\Windows%2011\Desktop\th&#7847;u%20thu&#7889;c%202024\th&#7847;u%20t&#7853;p%20trung%20180%20thu&#7889;c\1.%20ch&#7845;m%20th&#7847;u\b&#7843;ng%20d&#7919;%20li&#7879;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%2011\Documents\Zalo%20Received%20Files\13-%20PH&#7908;%20L&#7908;C%20K&#200;M%20C&#212;NG%20V&#258;N%20G&#7916;I%20BHXH%2010062024%20-B&#7893;%20sung%20gi&#7843;i%20tr&#236;nh%20nhu%20c&#7847;u,%20kh&#244;ng%20thay%20&#273;&#7893;i%2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SMT"/>
      <sheetName val="DS nhà thầu"/>
      <sheetName val="Sheet1"/>
      <sheetName val="địa chỉ nhà thầu"/>
      <sheetName val="tổng hợp mặt hàng dự thầu"/>
      <sheetName val="làm rõ tổng hợp"/>
      <sheetName val="làm rõ tính hợp lêk"/>
      <sheetName val="làm rõ nlkn"/>
      <sheetName val="làm rõ KT"/>
      <sheetName val="làm rõ về ưu đãi"/>
      <sheetName val="mã phần lô ko dự"/>
      <sheetName val="mã phần lô vượt giá"/>
      <sheetName val="mã phần lô nhà thầu rút HSDT"/>
      <sheetName val="mã phần lô ko đạt về kỹ thuật"/>
      <sheetName val="so sánh HSMT và HSDT"/>
      <sheetName val="tên cty MPL số MH trúng thầu"/>
      <sheetName val="cùng giá cùng điểm"/>
      <sheetName val="Sheet2"/>
    </sheetNames>
    <sheetDataSet>
      <sheetData sheetId="0" refreshError="1"/>
      <sheetData sheetId="1">
        <row r="1">
          <cell r="C1" t="str">
            <v>Tên nhà thầu</v>
          </cell>
        </row>
        <row r="2">
          <cell r="C2" t="str">
            <v>Công ty Cổ phần Gonsa</v>
          </cell>
          <cell r="D2">
            <v>2590000</v>
          </cell>
          <cell r="E2">
            <v>1</v>
          </cell>
          <cell r="F2">
            <v>1</v>
          </cell>
        </row>
        <row r="3">
          <cell r="C3" t="str">
            <v>Công ty TNHH Dược phẩm Vihapha</v>
          </cell>
          <cell r="D3">
            <v>34068500</v>
          </cell>
          <cell r="E3">
            <v>1</v>
          </cell>
          <cell r="F3">
            <v>2</v>
          </cell>
        </row>
        <row r="4">
          <cell r="C4" t="str">
            <v>Công ty TNHH Dược phẩm PEM</v>
          </cell>
          <cell r="D4">
            <v>88650000</v>
          </cell>
          <cell r="E4">
            <v>1</v>
          </cell>
          <cell r="F4">
            <v>3</v>
          </cell>
        </row>
        <row r="5">
          <cell r="C5" t="str">
            <v xml:space="preserve">Công ty TNHH Dược phẩm U.N.I Việt Nam </v>
          </cell>
          <cell r="D5">
            <v>159300000</v>
          </cell>
          <cell r="E5">
            <v>1</v>
          </cell>
          <cell r="F5">
            <v>4</v>
          </cell>
        </row>
        <row r="6">
          <cell r="C6" t="str">
            <v>Công ty TNHH United Pharma</v>
          </cell>
          <cell r="D6">
            <v>253050000</v>
          </cell>
          <cell r="E6">
            <v>1</v>
          </cell>
          <cell r="F6">
            <v>5</v>
          </cell>
        </row>
        <row r="7">
          <cell r="C7" t="str">
            <v>Công ty Cổ phần Dược phẩm An Minh</v>
          </cell>
          <cell r="D7">
            <v>276000000</v>
          </cell>
          <cell r="E7">
            <v>1</v>
          </cell>
          <cell r="F7">
            <v>6</v>
          </cell>
        </row>
        <row r="8">
          <cell r="C8" t="str">
            <v>Công ty Cổ phần Dược phẩm Bến Tre</v>
          </cell>
          <cell r="D8">
            <v>308144800</v>
          </cell>
          <cell r="E8">
            <v>3</v>
          </cell>
          <cell r="F8">
            <v>7</v>
          </cell>
        </row>
        <row r="9">
          <cell r="C9" t="str">
            <v xml:space="preserve">Công ty Cổ phần Dược Danapha </v>
          </cell>
          <cell r="D9">
            <v>672847300</v>
          </cell>
          <cell r="E9">
            <v>7</v>
          </cell>
          <cell r="F9">
            <v>8</v>
          </cell>
        </row>
        <row r="10">
          <cell r="C10" t="str">
            <v>Công ty TNHH Thương mại Dược phẩm Endophaco</v>
          </cell>
          <cell r="D10">
            <v>792480000</v>
          </cell>
          <cell r="E10">
            <v>1</v>
          </cell>
          <cell r="F10">
            <v>9</v>
          </cell>
        </row>
        <row r="11">
          <cell r="C11" t="str">
            <v>Công ty Cổ phần Dược phẩm CPC1 Hà Nội</v>
          </cell>
          <cell r="D11">
            <v>837839538</v>
          </cell>
          <cell r="E11">
            <v>8</v>
          </cell>
          <cell r="F11">
            <v>10</v>
          </cell>
        </row>
        <row r="12">
          <cell r="C12" t="str">
            <v>Công ty Cổ phần Vinpharm</v>
          </cell>
          <cell r="D12">
            <v>1178415000</v>
          </cell>
          <cell r="E12">
            <v>1</v>
          </cell>
          <cell r="F12">
            <v>11</v>
          </cell>
        </row>
        <row r="13">
          <cell r="C13" t="str">
            <v>Công ty TNHH Thương mại Dược Mỹ Phẩm Thanh Bình</v>
          </cell>
          <cell r="D13">
            <v>1206000000</v>
          </cell>
          <cell r="E13">
            <v>2</v>
          </cell>
          <cell r="F13">
            <v>12</v>
          </cell>
        </row>
        <row r="14">
          <cell r="C14" t="str">
            <v>Công ty Cổ phần Ameriver Việt Nam</v>
          </cell>
          <cell r="D14">
            <v>1608775000</v>
          </cell>
          <cell r="E14">
            <v>1</v>
          </cell>
          <cell r="F14">
            <v>13</v>
          </cell>
        </row>
        <row r="15">
          <cell r="C15" t="str">
            <v>Công ty Cổ phần Dược phẩm Trung ương CPC1</v>
          </cell>
          <cell r="D15">
            <v>1636496650</v>
          </cell>
          <cell r="E15">
            <v>4</v>
          </cell>
          <cell r="F15">
            <v>14</v>
          </cell>
        </row>
        <row r="16">
          <cell r="C16" t="str">
            <v>Công ty Cổ phần Dược Hậu Giang</v>
          </cell>
          <cell r="D16">
            <v>1787298000</v>
          </cell>
          <cell r="E16">
            <v>1</v>
          </cell>
          <cell r="F16">
            <v>15</v>
          </cell>
        </row>
        <row r="17">
          <cell r="C17" t="str">
            <v>Công ty TNHH Thương mại Dược Mỹ phẩm Nam Phương</v>
          </cell>
          <cell r="D17">
            <v>1817000000</v>
          </cell>
          <cell r="E17">
            <v>1</v>
          </cell>
          <cell r="F17">
            <v>16</v>
          </cell>
        </row>
        <row r="18">
          <cell r="C18" t="str">
            <v>Công ty Cổ phần Dược - Trang Thiết bị Y tế Bình Định (Bidiphar)</v>
          </cell>
          <cell r="D18">
            <v>1825352760</v>
          </cell>
          <cell r="E18">
            <v>2</v>
          </cell>
          <cell r="F18">
            <v>17</v>
          </cell>
        </row>
        <row r="19">
          <cell r="C19" t="str">
            <v>Công ty TNHH Y Dược Mặt Trời Đỏ</v>
          </cell>
          <cell r="D19">
            <v>1878400000</v>
          </cell>
          <cell r="E19">
            <v>1</v>
          </cell>
          <cell r="F19">
            <v>18</v>
          </cell>
        </row>
        <row r="20">
          <cell r="C20" t="str">
            <v>Công ty Cổ phần Dược phẩm Vinacare</v>
          </cell>
          <cell r="D20">
            <v>1954218000</v>
          </cell>
          <cell r="E20">
            <v>1</v>
          </cell>
          <cell r="F20">
            <v>19</v>
          </cell>
        </row>
        <row r="21">
          <cell r="C21" t="str">
            <v>Công ty Cổ phần Dược phẩm và Y tế Nam Âu</v>
          </cell>
          <cell r="D21">
            <v>1969212000</v>
          </cell>
          <cell r="E21">
            <v>1</v>
          </cell>
          <cell r="F21">
            <v>20</v>
          </cell>
        </row>
        <row r="22">
          <cell r="C22" t="str">
            <v>Công ty Cổ phần Dược phẩm và Thương mại Đại Thủy</v>
          </cell>
          <cell r="D22">
            <v>2359635000</v>
          </cell>
          <cell r="E22">
            <v>1</v>
          </cell>
          <cell r="F22">
            <v>21</v>
          </cell>
        </row>
        <row r="23">
          <cell r="C23" t="str">
            <v>Công ty TNHH Dược phẩm Minh Tâm</v>
          </cell>
          <cell r="D23">
            <v>2816393020</v>
          </cell>
          <cell r="E23">
            <v>2</v>
          </cell>
          <cell r="F23">
            <v>22</v>
          </cell>
        </row>
        <row r="24">
          <cell r="C24" t="str">
            <v>Công ty Cổ phần Dược phẩm Vĩnh Phúc</v>
          </cell>
          <cell r="D24">
            <v>3138386300</v>
          </cell>
          <cell r="E24">
            <v>9</v>
          </cell>
          <cell r="F24">
            <v>23</v>
          </cell>
        </row>
        <row r="25">
          <cell r="C25" t="str">
            <v>Công ty TNHH Thương mại và Dịch vụ 2B</v>
          </cell>
          <cell r="D25">
            <v>3169192200</v>
          </cell>
          <cell r="E25">
            <v>1</v>
          </cell>
          <cell r="F25">
            <v>24</v>
          </cell>
        </row>
        <row r="26">
          <cell r="C26" t="str">
            <v>Công ty Cổ phần Dược phẩm Kim Tinh</v>
          </cell>
          <cell r="D26">
            <v>3259088800</v>
          </cell>
          <cell r="E26">
            <v>1</v>
          </cell>
          <cell r="F26">
            <v>25</v>
          </cell>
        </row>
        <row r="27">
          <cell r="C27" t="str">
            <v>Công ty TNHH Dược phẩm HQ</v>
          </cell>
          <cell r="D27">
            <v>3309050000</v>
          </cell>
          <cell r="E27">
            <v>2</v>
          </cell>
          <cell r="F27">
            <v>26</v>
          </cell>
        </row>
        <row r="28">
          <cell r="C28" t="str">
            <v>Công ty TNHH Dược phẩm Châu Á - Thái Bình Dương</v>
          </cell>
          <cell r="D28">
            <v>3339221000</v>
          </cell>
          <cell r="E28">
            <v>3</v>
          </cell>
          <cell r="F28">
            <v>27</v>
          </cell>
        </row>
        <row r="29">
          <cell r="C29" t="str">
            <v>Công ty Cổ phần Dược phẩm Trung Ương I - Pharbaco</v>
          </cell>
          <cell r="D29">
            <v>3502184140</v>
          </cell>
          <cell r="E29">
            <v>2</v>
          </cell>
          <cell r="F29">
            <v>28</v>
          </cell>
        </row>
        <row r="30">
          <cell r="C30" t="str">
            <v>Công ty Cổ phần Hóa - Dược phẩm Mekophar</v>
          </cell>
          <cell r="D30">
            <v>3555841300</v>
          </cell>
          <cell r="E30">
            <v>2</v>
          </cell>
          <cell r="F30">
            <v>29</v>
          </cell>
        </row>
        <row r="31">
          <cell r="C31" t="str">
            <v>Công ty Cổ phần Dược phẩm Trung ương Vidipha</v>
          </cell>
          <cell r="D31">
            <v>3556212765</v>
          </cell>
          <cell r="E31">
            <v>3</v>
          </cell>
          <cell r="F31">
            <v>30</v>
          </cell>
        </row>
        <row r="32">
          <cell r="C32" t="str">
            <v>Công ty Cổ phần  Dược phẩm TV.Pharm</v>
          </cell>
          <cell r="D32">
            <v>3564303750</v>
          </cell>
          <cell r="E32">
            <v>1</v>
          </cell>
          <cell r="F32">
            <v>31</v>
          </cell>
        </row>
        <row r="33">
          <cell r="C33" t="str">
            <v>Công ty Cổ phần Dược ATM</v>
          </cell>
          <cell r="D33">
            <v>3570590000</v>
          </cell>
          <cell r="E33">
            <v>1</v>
          </cell>
          <cell r="F33">
            <v>32</v>
          </cell>
        </row>
        <row r="34">
          <cell r="C34" t="str">
            <v>Công ty TNHH Dược phẩm Việt Đức</v>
          </cell>
          <cell r="D34">
            <v>3708887500</v>
          </cell>
          <cell r="E34">
            <v>1</v>
          </cell>
          <cell r="F34">
            <v>33</v>
          </cell>
        </row>
        <row r="35">
          <cell r="C35" t="str">
            <v>Công ty Cổ phần Thương mại Dược phẩm Việt Đức</v>
          </cell>
          <cell r="D35">
            <v>3766710360</v>
          </cell>
          <cell r="E35">
            <v>2</v>
          </cell>
          <cell r="F35">
            <v>34</v>
          </cell>
        </row>
        <row r="36">
          <cell r="C36" t="str">
            <v>Công ty Cổ phần Dược phẩm Thuận An Phát</v>
          </cell>
          <cell r="D36">
            <v>3892980000</v>
          </cell>
          <cell r="E36">
            <v>1</v>
          </cell>
          <cell r="F36">
            <v>35</v>
          </cell>
        </row>
        <row r="37">
          <cell r="C37" t="str">
            <v>Công ty TNHH Dược Vietamerican</v>
          </cell>
          <cell r="D37">
            <v>4078484000</v>
          </cell>
          <cell r="E37">
            <v>3</v>
          </cell>
          <cell r="F37">
            <v>36</v>
          </cell>
        </row>
        <row r="38">
          <cell r="C38" t="str">
            <v>Công ty TNHH Benephar</v>
          </cell>
          <cell r="D38">
            <v>4565160000</v>
          </cell>
          <cell r="E38">
            <v>1</v>
          </cell>
          <cell r="F38">
            <v>37</v>
          </cell>
        </row>
        <row r="39">
          <cell r="C39" t="str">
            <v>Công ty Cổ phần Dược phẩm Meza</v>
          </cell>
          <cell r="D39">
            <v>4937715000</v>
          </cell>
          <cell r="E39">
            <v>2</v>
          </cell>
          <cell r="F39">
            <v>38</v>
          </cell>
        </row>
        <row r="40">
          <cell r="C40" t="str">
            <v>Công ty Cổ Phần Thương mại Dược phẩm và Trang Thiết bị Y tế Thuận Phát</v>
          </cell>
          <cell r="D40">
            <v>5522271400</v>
          </cell>
          <cell r="E40">
            <v>2</v>
          </cell>
          <cell r="F40">
            <v>39</v>
          </cell>
        </row>
        <row r="41">
          <cell r="C41" t="str">
            <v>Công ty Cổ phần Thương mại DH Việt Nam</v>
          </cell>
          <cell r="D41">
            <v>5611672400</v>
          </cell>
          <cell r="E41">
            <v>2</v>
          </cell>
          <cell r="F41">
            <v>40</v>
          </cell>
        </row>
        <row r="42">
          <cell r="C42" t="str">
            <v>Công ty Cổ phần Dược phẩm Bắc Ninh</v>
          </cell>
          <cell r="D42">
            <v>6735876185</v>
          </cell>
          <cell r="E42">
            <v>8</v>
          </cell>
          <cell r="F42">
            <v>41</v>
          </cell>
        </row>
        <row r="43">
          <cell r="C43" t="str">
            <v>Công ty TNHH Dược phẩm Bảo Châu</v>
          </cell>
          <cell r="D43">
            <v>7137290000</v>
          </cell>
          <cell r="E43">
            <v>2</v>
          </cell>
          <cell r="F43">
            <v>42</v>
          </cell>
        </row>
        <row r="44">
          <cell r="C44" t="str">
            <v>Công ty TNHH Bình Việt Đức</v>
          </cell>
          <cell r="D44">
            <v>8504250000</v>
          </cell>
          <cell r="E44">
            <v>1</v>
          </cell>
          <cell r="F44">
            <v>43</v>
          </cell>
        </row>
        <row r="45">
          <cell r="C45" t="str">
            <v>Công ty Cổ phần Tâm Phú</v>
          </cell>
          <cell r="D45">
            <v>9101578200</v>
          </cell>
          <cell r="E45">
            <v>2</v>
          </cell>
          <cell r="F45">
            <v>44</v>
          </cell>
        </row>
        <row r="46">
          <cell r="C46" t="str">
            <v>Công ty Cổ phần Dược Vật tư Y tế Hải Dương</v>
          </cell>
          <cell r="D46">
            <v>9204159010</v>
          </cell>
          <cell r="E46">
            <v>4</v>
          </cell>
          <cell r="F46">
            <v>45</v>
          </cell>
        </row>
        <row r="47">
          <cell r="C47" t="str">
            <v>Công ty TNHH  Dược phẩm Tân An</v>
          </cell>
          <cell r="D47">
            <v>9524203500</v>
          </cell>
          <cell r="E47">
            <v>4</v>
          </cell>
          <cell r="F47">
            <v>46</v>
          </cell>
        </row>
        <row r="48">
          <cell r="C48" t="str">
            <v>Công ty TNHH Dược phẩm và Trang Thiết bị Y tế Hoàng Đức</v>
          </cell>
          <cell r="D48">
            <v>10534098000</v>
          </cell>
          <cell r="E48">
            <v>5</v>
          </cell>
          <cell r="F48">
            <v>47</v>
          </cell>
        </row>
        <row r="49">
          <cell r="C49" t="str">
            <v>Công ty TNHH Dược phẩm Stabled</v>
          </cell>
          <cell r="D49">
            <v>12273485700</v>
          </cell>
          <cell r="E49">
            <v>4</v>
          </cell>
          <cell r="F49">
            <v>48</v>
          </cell>
        </row>
        <row r="50">
          <cell r="C50" t="str">
            <v>Công ty TNHH một thành viên Dược liệu TW2</v>
          </cell>
          <cell r="D50">
            <v>13168929100</v>
          </cell>
          <cell r="E50">
            <v>12</v>
          </cell>
          <cell r="F50">
            <v>49</v>
          </cell>
        </row>
        <row r="51">
          <cell r="C51" t="str">
            <v>Liên danh thầu Công ty Cổ phần Thương mại Minh Dân – Công ty Cổ phần Dược phẩm Minh Dân</v>
          </cell>
          <cell r="D51">
            <v>13994158540</v>
          </cell>
          <cell r="E51">
            <v>6</v>
          </cell>
          <cell r="F51">
            <v>50</v>
          </cell>
        </row>
        <row r="52">
          <cell r="C52" t="str">
            <v>Công ty TNHH Đầu tư Thương mại Dược phẩm Việt Tín</v>
          </cell>
          <cell r="D52">
            <v>16420559500</v>
          </cell>
          <cell r="E52">
            <v>4</v>
          </cell>
          <cell r="F52">
            <v>51</v>
          </cell>
        </row>
        <row r="53">
          <cell r="C53" t="str">
            <v>Công ty Cổ phần Dược phẩm Thiết bị Y tế Hà Nội</v>
          </cell>
          <cell r="D53">
            <v>17562137320</v>
          </cell>
          <cell r="E53">
            <v>15</v>
          </cell>
          <cell r="F53">
            <v>52</v>
          </cell>
        </row>
        <row r="54">
          <cell r="C54" t="str">
            <v>Công ty TNHH Dược và Thiết Bị TDT</v>
          </cell>
          <cell r="D54">
            <v>18061510000</v>
          </cell>
          <cell r="E54">
            <v>8</v>
          </cell>
          <cell r="F54">
            <v>53</v>
          </cell>
        </row>
        <row r="55">
          <cell r="C55" t="str">
            <v>Công ty TNHH Dược phẩm Gia Minh</v>
          </cell>
          <cell r="D55">
            <v>19914450600</v>
          </cell>
          <cell r="E55">
            <v>4</v>
          </cell>
          <cell r="F55">
            <v>54</v>
          </cell>
        </row>
        <row r="56">
          <cell r="C56" t="str">
            <v>Công ty TNHH một thành viên Dược Sài Gòn</v>
          </cell>
          <cell r="D56">
            <v>22776157157</v>
          </cell>
          <cell r="E56">
            <v>8</v>
          </cell>
          <cell r="F56">
            <v>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ảng 1"/>
      <sheetName val="Bảng 2"/>
      <sheetName val="PL1"/>
      <sheetName val="PL2"/>
      <sheetName val="Sheet1"/>
      <sheetName val="PL3"/>
    </sheetNames>
    <sheetDataSet>
      <sheetData sheetId="0"/>
      <sheetData sheetId="1"/>
      <sheetData sheetId="2"/>
      <sheetData sheetId="3"/>
      <sheetData sheetId="4">
        <row r="8">
          <cell r="B8" t="str">
            <v>GTT.001</v>
          </cell>
          <cell r="C8" t="str">
            <v>Acid thioctic (Meglumin thioctat)</v>
          </cell>
          <cell r="D8">
            <v>4</v>
          </cell>
          <cell r="E8" t="str">
            <v>200 mg</v>
          </cell>
          <cell r="F8" t="str">
            <v>Uống</v>
          </cell>
          <cell r="G8" t="str">
            <v>Viên nang</v>
          </cell>
          <cell r="H8" t="str">
            <v>Viên</v>
          </cell>
          <cell r="I8">
            <v>7600</v>
          </cell>
          <cell r="J8">
            <v>46000</v>
          </cell>
          <cell r="K8">
            <v>46000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40000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6000</v>
          </cell>
          <cell r="AC8">
            <v>0</v>
          </cell>
        </row>
        <row r="9">
          <cell r="B9" t="str">
            <v>GTT.002</v>
          </cell>
          <cell r="C9" t="str">
            <v>Adenosin triphosphat</v>
          </cell>
          <cell r="D9">
            <v>4</v>
          </cell>
          <cell r="E9" t="str">
            <v>3mg/1ml; 2 ml</v>
          </cell>
          <cell r="F9" t="str">
            <v>Tiêm/Tiêm truyền</v>
          </cell>
          <cell r="G9" t="str">
            <v>Thuốc tiêm/ Thuốc tiêm truyền</v>
          </cell>
          <cell r="H9" t="str">
            <v>Chai/Lọ/Túi</v>
          </cell>
          <cell r="I9">
            <v>800000</v>
          </cell>
          <cell r="J9">
            <v>353</v>
          </cell>
          <cell r="K9">
            <v>353</v>
          </cell>
          <cell r="L9">
            <v>0</v>
          </cell>
          <cell r="M9">
            <v>210</v>
          </cell>
          <cell r="N9">
            <v>20</v>
          </cell>
          <cell r="O9">
            <v>35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28</v>
          </cell>
          <cell r="U9">
            <v>0</v>
          </cell>
          <cell r="V9">
            <v>40</v>
          </cell>
          <cell r="W9">
            <v>20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B10" t="str">
            <v>GTT.003</v>
          </cell>
          <cell r="C10" t="str">
            <v>Adrenalin</v>
          </cell>
          <cell r="D10">
            <v>4</v>
          </cell>
          <cell r="E10" t="str">
            <v>1mg/1ml</v>
          </cell>
          <cell r="F10" t="str">
            <v>Tiêm/Tiêm truyền</v>
          </cell>
          <cell r="G10" t="str">
            <v>Thuốc tiêm/ Thuốc tiêm truyền</v>
          </cell>
          <cell r="H10" t="str">
            <v>Ống</v>
          </cell>
          <cell r="I10">
            <v>1178</v>
          </cell>
          <cell r="J10">
            <v>58160</v>
          </cell>
          <cell r="K10">
            <v>58160</v>
          </cell>
          <cell r="L10">
            <v>0</v>
          </cell>
          <cell r="M10">
            <v>33000</v>
          </cell>
          <cell r="N10">
            <v>6000</v>
          </cell>
          <cell r="O10">
            <v>4200</v>
          </cell>
          <cell r="P10">
            <v>150</v>
          </cell>
          <cell r="Q10">
            <v>10</v>
          </cell>
          <cell r="R10">
            <v>580</v>
          </cell>
          <cell r="S10">
            <v>0</v>
          </cell>
          <cell r="T10">
            <v>2500</v>
          </cell>
          <cell r="U10">
            <v>0</v>
          </cell>
          <cell r="V10">
            <v>3000</v>
          </cell>
          <cell r="W10">
            <v>800</v>
          </cell>
          <cell r="X10">
            <v>1820</v>
          </cell>
          <cell r="Y10">
            <v>0</v>
          </cell>
          <cell r="Z10">
            <v>150</v>
          </cell>
          <cell r="AA10">
            <v>5100</v>
          </cell>
          <cell r="AB10">
            <v>850</v>
          </cell>
          <cell r="AC10">
            <v>0</v>
          </cell>
        </row>
        <row r="11">
          <cell r="B11" t="str">
            <v>GTT.004</v>
          </cell>
          <cell r="C11" t="str">
            <v>Albumin</v>
          </cell>
          <cell r="D11">
            <v>1</v>
          </cell>
          <cell r="E11" t="str">
            <v>20%; 50ml</v>
          </cell>
          <cell r="F11" t="str">
            <v>Tiêm/Tiêm truyền</v>
          </cell>
          <cell r="G11" t="str">
            <v>Thuốc tiêm/ Thuốc tiêm truyền</v>
          </cell>
          <cell r="H11" t="str">
            <v>Chai/Lọ/Túi</v>
          </cell>
          <cell r="I11">
            <v>585000</v>
          </cell>
          <cell r="J11">
            <v>10005</v>
          </cell>
          <cell r="K11">
            <v>10005</v>
          </cell>
          <cell r="L11">
            <v>0</v>
          </cell>
          <cell r="M11">
            <v>7000</v>
          </cell>
          <cell r="N11">
            <v>1200</v>
          </cell>
          <cell r="O11">
            <v>350</v>
          </cell>
          <cell r="P11">
            <v>0</v>
          </cell>
          <cell r="Q11">
            <v>0</v>
          </cell>
          <cell r="R11">
            <v>45</v>
          </cell>
          <cell r="S11">
            <v>0</v>
          </cell>
          <cell r="T11">
            <v>340</v>
          </cell>
          <cell r="U11">
            <v>0</v>
          </cell>
          <cell r="V11">
            <v>140</v>
          </cell>
          <cell r="W11">
            <v>200.00000000000003</v>
          </cell>
          <cell r="X11">
            <v>0</v>
          </cell>
          <cell r="Y11">
            <v>0</v>
          </cell>
          <cell r="Z11">
            <v>0</v>
          </cell>
          <cell r="AA11">
            <v>700</v>
          </cell>
          <cell r="AB11">
            <v>30</v>
          </cell>
          <cell r="AC11">
            <v>0</v>
          </cell>
        </row>
        <row r="12">
          <cell r="B12" t="str">
            <v>GTT.005</v>
          </cell>
          <cell r="C12" t="str">
            <v>Aminophylin</v>
          </cell>
          <cell r="D12">
            <v>1</v>
          </cell>
          <cell r="E12" t="str">
            <v>4,8%; 5ml</v>
          </cell>
          <cell r="F12" t="str">
            <v>Tiêm/Tiêm truyền</v>
          </cell>
          <cell r="G12" t="str">
            <v>Thuốc tiêm/ Thuốc tiêm truyền</v>
          </cell>
          <cell r="H12" t="str">
            <v>Ống</v>
          </cell>
          <cell r="I12">
            <v>17500</v>
          </cell>
          <cell r="J12">
            <v>4200</v>
          </cell>
          <cell r="K12">
            <v>4200</v>
          </cell>
          <cell r="L12">
            <v>0</v>
          </cell>
          <cell r="M12">
            <v>1200</v>
          </cell>
          <cell r="N12">
            <v>30</v>
          </cell>
          <cell r="O12">
            <v>2100</v>
          </cell>
          <cell r="P12">
            <v>50</v>
          </cell>
          <cell r="Q12">
            <v>0</v>
          </cell>
          <cell r="R12">
            <v>20</v>
          </cell>
          <cell r="S12">
            <v>0</v>
          </cell>
          <cell r="T12">
            <v>420</v>
          </cell>
          <cell r="U12">
            <v>0</v>
          </cell>
          <cell r="V12">
            <v>250</v>
          </cell>
          <cell r="W12">
            <v>20</v>
          </cell>
          <cell r="X12">
            <v>0</v>
          </cell>
          <cell r="Y12">
            <v>0</v>
          </cell>
          <cell r="Z12">
            <v>0</v>
          </cell>
          <cell r="AA12">
            <v>110</v>
          </cell>
          <cell r="AB12">
            <v>0</v>
          </cell>
          <cell r="AC12">
            <v>0</v>
          </cell>
        </row>
        <row r="13">
          <cell r="B13" t="str">
            <v>GTT.006</v>
          </cell>
          <cell r="C13" t="str">
            <v>Amiodaron hydroclorid</v>
          </cell>
          <cell r="D13">
            <v>4</v>
          </cell>
          <cell r="E13" t="str">
            <v>150mg/3ml</v>
          </cell>
          <cell r="F13" t="str">
            <v>Tiêm/Tiêm truyền</v>
          </cell>
          <cell r="G13" t="str">
            <v>Thuốc tiêm/ Thuốc tiêm truyền</v>
          </cell>
          <cell r="H13" t="str">
            <v>Chai/Lọ/Túi</v>
          </cell>
          <cell r="I13">
            <v>24000</v>
          </cell>
          <cell r="J13">
            <v>1225</v>
          </cell>
          <cell r="K13">
            <v>1225</v>
          </cell>
          <cell r="L13">
            <v>0</v>
          </cell>
          <cell r="M13">
            <v>700</v>
          </cell>
          <cell r="N13">
            <v>10</v>
          </cell>
          <cell r="O13">
            <v>70</v>
          </cell>
          <cell r="P13">
            <v>0</v>
          </cell>
          <cell r="Q13">
            <v>0</v>
          </cell>
          <cell r="R13">
            <v>20</v>
          </cell>
          <cell r="S13">
            <v>0</v>
          </cell>
          <cell r="T13">
            <v>140</v>
          </cell>
          <cell r="U13">
            <v>0</v>
          </cell>
          <cell r="V13">
            <v>70</v>
          </cell>
          <cell r="W13">
            <v>25.000000000000004</v>
          </cell>
          <cell r="X13">
            <v>0</v>
          </cell>
          <cell r="Y13">
            <v>0</v>
          </cell>
          <cell r="Z13">
            <v>0</v>
          </cell>
          <cell r="AA13">
            <v>140</v>
          </cell>
          <cell r="AB13">
            <v>50</v>
          </cell>
          <cell r="AC13">
            <v>0</v>
          </cell>
        </row>
        <row r="14">
          <cell r="B14" t="str">
            <v>GTT.007</v>
          </cell>
          <cell r="C14" t="str">
            <v>Amlodipin + indapamid</v>
          </cell>
          <cell r="D14">
            <v>1</v>
          </cell>
          <cell r="E14" t="str">
            <v>5mg + 1,5mg</v>
          </cell>
          <cell r="F14" t="str">
            <v>Uống</v>
          </cell>
          <cell r="G14" t="str">
            <v>Viên giải phóng có kiểm soát</v>
          </cell>
          <cell r="H14" t="str">
            <v>Viên</v>
          </cell>
          <cell r="I14">
            <v>4987</v>
          </cell>
          <cell r="J14">
            <v>520200</v>
          </cell>
          <cell r="K14">
            <v>520200</v>
          </cell>
          <cell r="L14">
            <v>0</v>
          </cell>
          <cell r="M14">
            <v>50000</v>
          </cell>
          <cell r="N14">
            <v>0</v>
          </cell>
          <cell r="O14">
            <v>130200</v>
          </cell>
          <cell r="P14">
            <v>0</v>
          </cell>
          <cell r="Q14">
            <v>60000</v>
          </cell>
          <cell r="R14">
            <v>20000</v>
          </cell>
          <cell r="S14">
            <v>20000</v>
          </cell>
          <cell r="T14">
            <v>34000</v>
          </cell>
          <cell r="U14">
            <v>0</v>
          </cell>
          <cell r="V14">
            <v>100000</v>
          </cell>
          <cell r="W14">
            <v>63000</v>
          </cell>
          <cell r="X14">
            <v>0</v>
          </cell>
          <cell r="Y14">
            <v>0</v>
          </cell>
          <cell r="Z14">
            <v>15000</v>
          </cell>
          <cell r="AA14">
            <v>0</v>
          </cell>
          <cell r="AB14">
            <v>18000</v>
          </cell>
          <cell r="AC14">
            <v>10000</v>
          </cell>
        </row>
        <row r="15">
          <cell r="B15" t="str">
            <v>GTT.008</v>
          </cell>
          <cell r="C15" t="str">
            <v>Amoxicilin + acid clavulanic</v>
          </cell>
          <cell r="D15">
            <v>1</v>
          </cell>
          <cell r="E15" t="str">
            <v>1g + 0,2g</v>
          </cell>
          <cell r="F15" t="str">
            <v>Tiêm/Tiêm truyền</v>
          </cell>
          <cell r="G15" t="str">
            <v>Thuốc tiêm/ Thuốc tiêm truyền</v>
          </cell>
          <cell r="H15" t="str">
            <v>Chai/Lọ/Túi</v>
          </cell>
          <cell r="I15">
            <v>40653</v>
          </cell>
          <cell r="J15">
            <v>92690</v>
          </cell>
          <cell r="K15">
            <v>92690</v>
          </cell>
          <cell r="L15">
            <v>0</v>
          </cell>
          <cell r="M15">
            <v>23000</v>
          </cell>
          <cell r="N15">
            <v>13000</v>
          </cell>
          <cell r="O15">
            <v>17790</v>
          </cell>
          <cell r="P15">
            <v>2200</v>
          </cell>
          <cell r="Q15">
            <v>0</v>
          </cell>
          <cell r="R15">
            <v>0</v>
          </cell>
          <cell r="S15">
            <v>0</v>
          </cell>
          <cell r="T15">
            <v>4000</v>
          </cell>
          <cell r="U15">
            <v>0</v>
          </cell>
          <cell r="V15">
            <v>700</v>
          </cell>
          <cell r="W15">
            <v>5000</v>
          </cell>
          <cell r="X15">
            <v>0</v>
          </cell>
          <cell r="Y15">
            <v>0</v>
          </cell>
          <cell r="Z15">
            <v>0</v>
          </cell>
          <cell r="AA15">
            <v>12000</v>
          </cell>
          <cell r="AB15">
            <v>15000</v>
          </cell>
          <cell r="AC15">
            <v>0</v>
          </cell>
        </row>
        <row r="16">
          <cell r="B16" t="str">
            <v>GTT.009</v>
          </cell>
          <cell r="C16" t="str">
            <v>Ampicilin + sulbactam</v>
          </cell>
          <cell r="D16">
            <v>2</v>
          </cell>
          <cell r="E16" t="str">
            <v>1g + 0,5g</v>
          </cell>
          <cell r="F16" t="str">
            <v>Tiêm/Tiêm truyền</v>
          </cell>
          <cell r="G16" t="str">
            <v>Thuốc tiêm/ Thuốc tiêm truyền</v>
          </cell>
          <cell r="H16" t="str">
            <v>Chai/Lọ/Túi</v>
          </cell>
          <cell r="I16">
            <v>42250</v>
          </cell>
          <cell r="J16">
            <v>65000</v>
          </cell>
          <cell r="K16">
            <v>65000</v>
          </cell>
          <cell r="L16">
            <v>0</v>
          </cell>
          <cell r="M16">
            <v>35000</v>
          </cell>
          <cell r="N16">
            <v>0</v>
          </cell>
          <cell r="O16">
            <v>7000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3000</v>
          </cell>
          <cell r="U16">
            <v>0</v>
          </cell>
          <cell r="V16">
            <v>2000</v>
          </cell>
          <cell r="W16">
            <v>7000</v>
          </cell>
          <cell r="X16">
            <v>0</v>
          </cell>
          <cell r="Y16">
            <v>0</v>
          </cell>
          <cell r="Z16">
            <v>0</v>
          </cell>
          <cell r="AA16">
            <v>6000</v>
          </cell>
          <cell r="AB16">
            <v>5000</v>
          </cell>
          <cell r="AC16">
            <v>0</v>
          </cell>
        </row>
        <row r="17">
          <cell r="B17" t="str">
            <v>GTT.010</v>
          </cell>
          <cell r="C17" t="str">
            <v>Ampicilin + sulbactam</v>
          </cell>
          <cell r="D17">
            <v>4</v>
          </cell>
          <cell r="E17" t="str">
            <v>1g + 0,5g</v>
          </cell>
          <cell r="F17" t="str">
            <v>Tiêm/Tiêm truyền</v>
          </cell>
          <cell r="G17" t="str">
            <v>Thuốc tiêm/ Thuốc tiêm truyền</v>
          </cell>
          <cell r="H17" t="str">
            <v>Chai/Lọ/Túi</v>
          </cell>
          <cell r="I17">
            <v>23685</v>
          </cell>
          <cell r="J17">
            <v>164900</v>
          </cell>
          <cell r="K17">
            <v>164900</v>
          </cell>
          <cell r="L17">
            <v>0</v>
          </cell>
          <cell r="M17">
            <v>82000</v>
          </cell>
          <cell r="N17">
            <v>0</v>
          </cell>
          <cell r="O17">
            <v>54100</v>
          </cell>
          <cell r="P17">
            <v>0</v>
          </cell>
          <cell r="Q17">
            <v>0</v>
          </cell>
          <cell r="R17">
            <v>10000</v>
          </cell>
          <cell r="S17">
            <v>0</v>
          </cell>
          <cell r="T17">
            <v>14000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4800</v>
          </cell>
          <cell r="AC17">
            <v>0</v>
          </cell>
        </row>
        <row r="18">
          <cell r="B18" t="str">
            <v>GTT.011</v>
          </cell>
          <cell r="C18" t="str">
            <v>Atracurium besylat</v>
          </cell>
          <cell r="D18">
            <v>4</v>
          </cell>
          <cell r="E18" t="str">
            <v>25mg/2,5ml</v>
          </cell>
          <cell r="F18" t="str">
            <v>Tiêm/Tiêm truyền</v>
          </cell>
          <cell r="G18" t="str">
            <v>Thuốc tiêm/ Thuốc tiêm truyền</v>
          </cell>
          <cell r="H18" t="str">
            <v>Ống</v>
          </cell>
          <cell r="I18">
            <v>32350</v>
          </cell>
          <cell r="J18">
            <v>2066</v>
          </cell>
          <cell r="K18">
            <v>2066</v>
          </cell>
          <cell r="L18">
            <v>0</v>
          </cell>
          <cell r="M18">
            <v>1750</v>
          </cell>
          <cell r="N18">
            <v>0</v>
          </cell>
          <cell r="O18">
            <v>60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170</v>
          </cell>
          <cell r="U18">
            <v>0</v>
          </cell>
          <cell r="V18">
            <v>30</v>
          </cell>
          <cell r="W18">
            <v>50.000000000000007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6</v>
          </cell>
          <cell r="AC18">
            <v>0</v>
          </cell>
        </row>
        <row r="19">
          <cell r="B19" t="str">
            <v>GTT.012</v>
          </cell>
          <cell r="C19" t="str">
            <v>Atropin sulfat</v>
          </cell>
          <cell r="D19">
            <v>4</v>
          </cell>
          <cell r="E19" t="str">
            <v>0,25mg/1ml</v>
          </cell>
          <cell r="F19" t="str">
            <v>Tiêm/Tiêm truyền</v>
          </cell>
          <cell r="G19" t="str">
            <v>Thuốc tiêm/ Thuốc tiêm truyền</v>
          </cell>
          <cell r="H19" t="str">
            <v>Ống</v>
          </cell>
          <cell r="I19">
            <v>430</v>
          </cell>
          <cell r="J19">
            <v>158100</v>
          </cell>
          <cell r="K19">
            <v>158100</v>
          </cell>
          <cell r="L19">
            <v>0</v>
          </cell>
          <cell r="M19">
            <v>105000</v>
          </cell>
          <cell r="N19">
            <v>13000</v>
          </cell>
          <cell r="O19">
            <v>11700</v>
          </cell>
          <cell r="P19">
            <v>0</v>
          </cell>
          <cell r="Q19">
            <v>0</v>
          </cell>
          <cell r="R19">
            <v>2100</v>
          </cell>
          <cell r="S19">
            <v>0</v>
          </cell>
          <cell r="T19">
            <v>7000</v>
          </cell>
          <cell r="U19">
            <v>0</v>
          </cell>
          <cell r="V19">
            <v>7000</v>
          </cell>
          <cell r="W19">
            <v>1100</v>
          </cell>
          <cell r="X19">
            <v>200</v>
          </cell>
          <cell r="Y19">
            <v>0</v>
          </cell>
          <cell r="Z19">
            <v>0</v>
          </cell>
          <cell r="AA19">
            <v>2000</v>
          </cell>
          <cell r="AB19">
            <v>9000</v>
          </cell>
          <cell r="AC19">
            <v>0</v>
          </cell>
        </row>
        <row r="20">
          <cell r="B20" t="str">
            <v>GTT.013</v>
          </cell>
          <cell r="C20" t="str">
            <v>Atropin sulfat</v>
          </cell>
          <cell r="D20">
            <v>4</v>
          </cell>
          <cell r="E20" t="str">
            <v>10mg/ml; 0,5ml</v>
          </cell>
          <cell r="F20" t="str">
            <v>Nhỏ mắt</v>
          </cell>
          <cell r="G20" t="str">
            <v>Thuốc nhỏ mắt</v>
          </cell>
          <cell r="H20" t="str">
            <v>Lọ/ống</v>
          </cell>
          <cell r="I20">
            <v>12600</v>
          </cell>
          <cell r="J20">
            <v>282</v>
          </cell>
          <cell r="K20">
            <v>282</v>
          </cell>
          <cell r="L20">
            <v>0</v>
          </cell>
          <cell r="M20">
            <v>175</v>
          </cell>
          <cell r="N20">
            <v>0</v>
          </cell>
          <cell r="O20">
            <v>57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50.000000000000007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B21" t="str">
            <v>GTT.014</v>
          </cell>
          <cell r="C21" t="str">
            <v>Azathioprin</v>
          </cell>
          <cell r="D21">
            <v>4</v>
          </cell>
          <cell r="E21" t="str">
            <v>50mg</v>
          </cell>
          <cell r="F21" t="str">
            <v>Uống</v>
          </cell>
          <cell r="G21" t="str">
            <v>Viên</v>
          </cell>
          <cell r="H21" t="str">
            <v>Viên</v>
          </cell>
          <cell r="I21">
            <v>7000</v>
          </cell>
          <cell r="J21">
            <v>59000</v>
          </cell>
          <cell r="K21">
            <v>59000</v>
          </cell>
          <cell r="L21">
            <v>0</v>
          </cell>
          <cell r="M21">
            <v>58000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1000</v>
          </cell>
          <cell r="AC21">
            <v>0</v>
          </cell>
        </row>
        <row r="22">
          <cell r="B22" t="str">
            <v>GTT.015</v>
          </cell>
          <cell r="C22" t="str">
            <v>Betamethason</v>
          </cell>
          <cell r="D22">
            <v>1</v>
          </cell>
          <cell r="E22" t="str">
            <v>Betamethasone (Betamethasone dipropionate) 5mg/ml;  Betamethasone (dưới dạng Betamethasone disodium phosphate) 2mg/ml</v>
          </cell>
          <cell r="F22" t="str">
            <v>Tiêm/Tiêm truyền</v>
          </cell>
          <cell r="G22" t="str">
            <v>Thuốc tiêm/ Thuốc tiêm truyền</v>
          </cell>
          <cell r="H22" t="str">
            <v>Ống</v>
          </cell>
          <cell r="I22">
            <v>63738</v>
          </cell>
          <cell r="J22">
            <v>6080</v>
          </cell>
          <cell r="K22">
            <v>6080</v>
          </cell>
          <cell r="L22">
            <v>0</v>
          </cell>
          <cell r="M22">
            <v>0</v>
          </cell>
          <cell r="N22">
            <v>350</v>
          </cell>
          <cell r="O22">
            <v>0</v>
          </cell>
          <cell r="P22">
            <v>0</v>
          </cell>
          <cell r="Q22">
            <v>0</v>
          </cell>
          <cell r="R22">
            <v>600</v>
          </cell>
          <cell r="S22">
            <v>0</v>
          </cell>
          <cell r="T22">
            <v>0</v>
          </cell>
          <cell r="U22">
            <v>0</v>
          </cell>
          <cell r="V22">
            <v>120</v>
          </cell>
          <cell r="W22">
            <v>10</v>
          </cell>
          <cell r="X22">
            <v>0</v>
          </cell>
          <cell r="Y22">
            <v>0</v>
          </cell>
          <cell r="Z22">
            <v>0</v>
          </cell>
          <cell r="AA22">
            <v>4600</v>
          </cell>
          <cell r="AB22">
            <v>100</v>
          </cell>
          <cell r="AC22">
            <v>300</v>
          </cell>
        </row>
        <row r="23">
          <cell r="B23" t="str">
            <v>GTT.016</v>
          </cell>
          <cell r="C23" t="str">
            <v>Budesonid</v>
          </cell>
          <cell r="D23">
            <v>1</v>
          </cell>
          <cell r="E23" t="str">
            <v>0,5mg/2ml</v>
          </cell>
          <cell r="F23" t="str">
            <v>Đường hô hấp</v>
          </cell>
          <cell r="G23" t="str">
            <v>Dung dịch/hỗn dịch khí dung</v>
          </cell>
          <cell r="H23" t="str">
            <v>Ống</v>
          </cell>
          <cell r="I23">
            <v>12000</v>
          </cell>
          <cell r="J23">
            <v>203700</v>
          </cell>
          <cell r="K23">
            <v>203700</v>
          </cell>
          <cell r="L23">
            <v>0</v>
          </cell>
          <cell r="M23">
            <v>19000</v>
          </cell>
          <cell r="N23">
            <v>70000</v>
          </cell>
          <cell r="O23">
            <v>42000</v>
          </cell>
          <cell r="P23">
            <v>9000</v>
          </cell>
          <cell r="Q23">
            <v>0</v>
          </cell>
          <cell r="R23">
            <v>13500</v>
          </cell>
          <cell r="S23">
            <v>0</v>
          </cell>
          <cell r="T23">
            <v>0</v>
          </cell>
          <cell r="U23">
            <v>0</v>
          </cell>
          <cell r="V23">
            <v>16000</v>
          </cell>
          <cell r="W23">
            <v>3900</v>
          </cell>
          <cell r="X23">
            <v>0</v>
          </cell>
          <cell r="Y23">
            <v>0</v>
          </cell>
          <cell r="Z23">
            <v>0</v>
          </cell>
          <cell r="AA23">
            <v>23300</v>
          </cell>
          <cell r="AB23">
            <v>7000</v>
          </cell>
          <cell r="AC23">
            <v>0</v>
          </cell>
        </row>
        <row r="24">
          <cell r="B24" t="str">
            <v>GTT.017</v>
          </cell>
          <cell r="C24" t="str">
            <v>Bupivacain</v>
          </cell>
          <cell r="D24">
            <v>1</v>
          </cell>
          <cell r="E24" t="str">
            <v>0,5%; 20ml</v>
          </cell>
          <cell r="F24" t="str">
            <v>Tiêm/Tiêm truyền</v>
          </cell>
          <cell r="G24" t="str">
            <v>Thuốc tiêm/ Thuốc tiêm truyền</v>
          </cell>
          <cell r="H24" t="str">
            <v>Ống/lọ</v>
          </cell>
          <cell r="I24">
            <v>47725</v>
          </cell>
          <cell r="J24">
            <v>410</v>
          </cell>
          <cell r="K24">
            <v>410</v>
          </cell>
          <cell r="L24">
            <v>0</v>
          </cell>
          <cell r="M24">
            <v>350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60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B25" t="str">
            <v>GTT.018</v>
          </cell>
          <cell r="C25" t="str">
            <v>Bupivacain</v>
          </cell>
          <cell r="D25">
            <v>1</v>
          </cell>
          <cell r="E25" t="str">
            <v>0,5% (5mg/ml); 4ml</v>
          </cell>
          <cell r="F25" t="str">
            <v>Tiêm/Tiêm truyền</v>
          </cell>
          <cell r="G25" t="str">
            <v>Thuốc tiêm/ Thuốc tiêm truyền</v>
          </cell>
          <cell r="H25" t="str">
            <v>Ống</v>
          </cell>
          <cell r="I25">
            <v>37800</v>
          </cell>
          <cell r="J25">
            <v>7885</v>
          </cell>
          <cell r="K25">
            <v>7885</v>
          </cell>
          <cell r="L25">
            <v>0</v>
          </cell>
          <cell r="M25">
            <v>3500</v>
          </cell>
          <cell r="N25">
            <v>1800</v>
          </cell>
          <cell r="O25">
            <v>700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600</v>
          </cell>
          <cell r="U25">
            <v>0</v>
          </cell>
          <cell r="V25">
            <v>350</v>
          </cell>
          <cell r="W25">
            <v>135</v>
          </cell>
          <cell r="X25">
            <v>0</v>
          </cell>
          <cell r="Y25">
            <v>0</v>
          </cell>
          <cell r="Z25">
            <v>0</v>
          </cell>
          <cell r="AA25">
            <v>600</v>
          </cell>
          <cell r="AB25">
            <v>200</v>
          </cell>
          <cell r="AC25">
            <v>0</v>
          </cell>
        </row>
        <row r="26">
          <cell r="B26" t="str">
            <v>GTT.019</v>
          </cell>
          <cell r="C26" t="str">
            <v>Bupivacain</v>
          </cell>
          <cell r="D26">
            <v>2</v>
          </cell>
          <cell r="E26" t="str">
            <v>0,5% (5mg/ml); 4ml</v>
          </cell>
          <cell r="F26" t="str">
            <v>Tiêm/Tiêm truyền</v>
          </cell>
          <cell r="G26" t="str">
            <v>Thuốc tiêm/ Thuốc tiêm truyền</v>
          </cell>
          <cell r="H26" t="str">
            <v>Ống</v>
          </cell>
          <cell r="I26">
            <v>19499</v>
          </cell>
          <cell r="J26">
            <v>3550</v>
          </cell>
          <cell r="K26">
            <v>3550</v>
          </cell>
          <cell r="L26">
            <v>0</v>
          </cell>
          <cell r="M26">
            <v>1150</v>
          </cell>
          <cell r="N26">
            <v>1800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500</v>
          </cell>
          <cell r="U26">
            <v>0</v>
          </cell>
          <cell r="V26">
            <v>0</v>
          </cell>
          <cell r="W26">
            <v>100.00000000000001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B27" t="str">
            <v>GTT.020</v>
          </cell>
          <cell r="C27" t="str">
            <v>Bupivacain</v>
          </cell>
          <cell r="D27">
            <v>4</v>
          </cell>
          <cell r="E27" t="str">
            <v>0,5% (5mg/ml); 4ml</v>
          </cell>
          <cell r="F27" t="str">
            <v>Tiêm/Tiêm truyền</v>
          </cell>
          <cell r="G27" t="str">
            <v>Thuốc tiêm/ Thuốc tiêm truyền</v>
          </cell>
          <cell r="H27" t="str">
            <v>Ống</v>
          </cell>
          <cell r="I27">
            <v>18500</v>
          </cell>
          <cell r="J27">
            <v>5890</v>
          </cell>
          <cell r="K27">
            <v>5890</v>
          </cell>
          <cell r="L27">
            <v>0</v>
          </cell>
          <cell r="M27">
            <v>0</v>
          </cell>
          <cell r="N27">
            <v>1800</v>
          </cell>
          <cell r="O27">
            <v>1210</v>
          </cell>
          <cell r="P27">
            <v>0</v>
          </cell>
          <cell r="Q27">
            <v>0</v>
          </cell>
          <cell r="R27">
            <v>540</v>
          </cell>
          <cell r="S27">
            <v>0</v>
          </cell>
          <cell r="T27">
            <v>600</v>
          </cell>
          <cell r="U27">
            <v>0</v>
          </cell>
          <cell r="V27">
            <v>470</v>
          </cell>
          <cell r="W27">
            <v>420</v>
          </cell>
          <cell r="X27">
            <v>0</v>
          </cell>
          <cell r="Y27">
            <v>0</v>
          </cell>
          <cell r="Z27">
            <v>0</v>
          </cell>
          <cell r="AA27">
            <v>450</v>
          </cell>
          <cell r="AB27">
            <v>400</v>
          </cell>
          <cell r="AC27">
            <v>0</v>
          </cell>
        </row>
        <row r="28">
          <cell r="B28" t="str">
            <v>GTT.021</v>
          </cell>
          <cell r="C28" t="str">
            <v>Calci clorid</v>
          </cell>
          <cell r="D28">
            <v>4</v>
          </cell>
          <cell r="E28" t="str">
            <v>500mg/5ml</v>
          </cell>
          <cell r="F28" t="str">
            <v>Tiêm/Tiêm truyền</v>
          </cell>
          <cell r="G28" t="str">
            <v>Thuốc tiêm/ Thuốc tiêm truyền</v>
          </cell>
          <cell r="H28" t="str">
            <v>Ống</v>
          </cell>
          <cell r="I28">
            <v>860</v>
          </cell>
          <cell r="J28">
            <v>36235</v>
          </cell>
          <cell r="K28">
            <v>36235</v>
          </cell>
          <cell r="L28">
            <v>0</v>
          </cell>
          <cell r="M28">
            <v>14000</v>
          </cell>
          <cell r="N28">
            <v>7000</v>
          </cell>
          <cell r="O28">
            <v>630</v>
          </cell>
          <cell r="P28">
            <v>0</v>
          </cell>
          <cell r="Q28">
            <v>0</v>
          </cell>
          <cell r="R28">
            <v>65</v>
          </cell>
          <cell r="S28">
            <v>0</v>
          </cell>
          <cell r="T28">
            <v>3400</v>
          </cell>
          <cell r="U28">
            <v>0</v>
          </cell>
          <cell r="V28">
            <v>420</v>
          </cell>
          <cell r="W28">
            <v>900</v>
          </cell>
          <cell r="X28">
            <v>0</v>
          </cell>
          <cell r="Y28">
            <v>0</v>
          </cell>
          <cell r="Z28">
            <v>7000</v>
          </cell>
          <cell r="AA28">
            <v>820</v>
          </cell>
          <cell r="AB28">
            <v>2000</v>
          </cell>
          <cell r="AC28">
            <v>0</v>
          </cell>
        </row>
        <row r="29">
          <cell r="B29" t="str">
            <v>GTT.022</v>
          </cell>
          <cell r="C29" t="str">
            <v>Calci gluconat</v>
          </cell>
          <cell r="D29">
            <v>2</v>
          </cell>
          <cell r="E29" t="str">
            <v>10%; 10 ml</v>
          </cell>
          <cell r="F29" t="str">
            <v>Tiêm/Tiêm truyền</v>
          </cell>
          <cell r="G29" t="str">
            <v>Thuốc tiêm/ Thuốc tiêm truyền</v>
          </cell>
          <cell r="H29" t="str">
            <v>Ống</v>
          </cell>
          <cell r="I29">
            <v>13399</v>
          </cell>
          <cell r="J29">
            <v>900</v>
          </cell>
          <cell r="K29">
            <v>900</v>
          </cell>
          <cell r="L29">
            <v>0</v>
          </cell>
          <cell r="M29">
            <v>0</v>
          </cell>
          <cell r="N29">
            <v>800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100.00000000000001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B30" t="str">
            <v>GTT.023</v>
          </cell>
          <cell r="C30" t="str">
            <v>Candesartan + hydrochlorothiazid</v>
          </cell>
          <cell r="D30">
            <v>2</v>
          </cell>
          <cell r="E30" t="str">
            <v>16mg + 12,5mg</v>
          </cell>
          <cell r="F30" t="str">
            <v>Uống</v>
          </cell>
          <cell r="G30" t="str">
            <v>Viên</v>
          </cell>
          <cell r="H30" t="str">
            <v>Viên</v>
          </cell>
          <cell r="I30">
            <v>3975</v>
          </cell>
          <cell r="J30">
            <v>293000</v>
          </cell>
          <cell r="K30">
            <v>293000</v>
          </cell>
          <cell r="L30">
            <v>0</v>
          </cell>
          <cell r="M30">
            <v>93000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80000</v>
          </cell>
          <cell r="S30">
            <v>0</v>
          </cell>
          <cell r="T30">
            <v>0</v>
          </cell>
          <cell r="U30">
            <v>0</v>
          </cell>
          <cell r="V30">
            <v>120000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B31" t="str">
            <v>GTT.024</v>
          </cell>
          <cell r="C31" t="str">
            <v>Candesartan + hydrochlorothiazid</v>
          </cell>
          <cell r="D31">
            <v>4</v>
          </cell>
          <cell r="E31" t="str">
            <v>8mg + 12,5mg</v>
          </cell>
          <cell r="F31" t="str">
            <v>Uống</v>
          </cell>
          <cell r="G31" t="str">
            <v>Viên</v>
          </cell>
          <cell r="H31" t="str">
            <v>Viên</v>
          </cell>
          <cell r="I31">
            <v>2877</v>
          </cell>
          <cell r="J31">
            <v>1743400</v>
          </cell>
          <cell r="K31">
            <v>1743400</v>
          </cell>
          <cell r="L31">
            <v>0</v>
          </cell>
          <cell r="M31">
            <v>460000</v>
          </cell>
          <cell r="N31">
            <v>0</v>
          </cell>
          <cell r="O31">
            <v>99400</v>
          </cell>
          <cell r="P31">
            <v>0</v>
          </cell>
          <cell r="Q31">
            <v>7000</v>
          </cell>
          <cell r="R31">
            <v>100000</v>
          </cell>
          <cell r="S31">
            <v>0</v>
          </cell>
          <cell r="T31">
            <v>200000</v>
          </cell>
          <cell r="U31">
            <v>0</v>
          </cell>
          <cell r="V31">
            <v>140000</v>
          </cell>
          <cell r="W31">
            <v>300000</v>
          </cell>
          <cell r="X31">
            <v>0</v>
          </cell>
          <cell r="Y31">
            <v>0</v>
          </cell>
          <cell r="Z31">
            <v>0</v>
          </cell>
          <cell r="AA31">
            <v>117000</v>
          </cell>
          <cell r="AB31">
            <v>120000</v>
          </cell>
          <cell r="AC31">
            <v>200000</v>
          </cell>
        </row>
        <row r="32">
          <cell r="B32" t="str">
            <v>GTT.025</v>
          </cell>
          <cell r="C32" t="str">
            <v>Cefadroxil</v>
          </cell>
          <cell r="D32">
            <v>3</v>
          </cell>
          <cell r="E32" t="str">
            <v>500mg</v>
          </cell>
          <cell r="F32" t="str">
            <v>Uống</v>
          </cell>
          <cell r="G32" t="str">
            <v>Viên nang</v>
          </cell>
          <cell r="H32" t="str">
            <v>Viên</v>
          </cell>
          <cell r="I32">
            <v>2230</v>
          </cell>
          <cell r="J32">
            <v>1260600</v>
          </cell>
          <cell r="K32">
            <v>1260600</v>
          </cell>
          <cell r="L32">
            <v>0</v>
          </cell>
          <cell r="M32">
            <v>7000</v>
          </cell>
          <cell r="N32">
            <v>30000</v>
          </cell>
          <cell r="O32">
            <v>196000</v>
          </cell>
          <cell r="P32">
            <v>0</v>
          </cell>
          <cell r="Q32">
            <v>0</v>
          </cell>
          <cell r="R32">
            <v>200000</v>
          </cell>
          <cell r="S32">
            <v>0</v>
          </cell>
          <cell r="T32">
            <v>0</v>
          </cell>
          <cell r="U32">
            <v>13600</v>
          </cell>
          <cell r="V32">
            <v>300000</v>
          </cell>
          <cell r="W32">
            <v>310000</v>
          </cell>
          <cell r="X32">
            <v>49000</v>
          </cell>
          <cell r="Y32">
            <v>0</v>
          </cell>
          <cell r="Z32">
            <v>0</v>
          </cell>
          <cell r="AA32">
            <v>0</v>
          </cell>
          <cell r="AB32">
            <v>95000</v>
          </cell>
          <cell r="AC32">
            <v>60000</v>
          </cell>
        </row>
        <row r="33">
          <cell r="B33" t="str">
            <v>GTT.026</v>
          </cell>
          <cell r="C33" t="str">
            <v>Cefoperazon</v>
          </cell>
          <cell r="D33">
            <v>2</v>
          </cell>
          <cell r="E33" t="str">
            <v>1g</v>
          </cell>
          <cell r="F33" t="str">
            <v>Tiêm/Tiêm truyền</v>
          </cell>
          <cell r="G33" t="str">
            <v>Thuốc tiêm/ Thuốc tiêm truyền</v>
          </cell>
          <cell r="H33" t="str">
            <v>Chai/Lọ/Túi</v>
          </cell>
          <cell r="I33">
            <v>42000</v>
          </cell>
          <cell r="J33">
            <v>144600</v>
          </cell>
          <cell r="K33">
            <v>144600</v>
          </cell>
          <cell r="L33">
            <v>0</v>
          </cell>
          <cell r="M33">
            <v>0</v>
          </cell>
          <cell r="N33">
            <v>0</v>
          </cell>
          <cell r="O33">
            <v>23100</v>
          </cell>
          <cell r="P33">
            <v>0</v>
          </cell>
          <cell r="Q33">
            <v>0</v>
          </cell>
          <cell r="R33">
            <v>15000</v>
          </cell>
          <cell r="S33">
            <v>0</v>
          </cell>
          <cell r="T33">
            <v>10000</v>
          </cell>
          <cell r="U33">
            <v>0</v>
          </cell>
          <cell r="V33">
            <v>2500</v>
          </cell>
          <cell r="W33">
            <v>10000</v>
          </cell>
          <cell r="X33">
            <v>0</v>
          </cell>
          <cell r="Y33">
            <v>0</v>
          </cell>
          <cell r="Z33">
            <v>0</v>
          </cell>
          <cell r="AA33">
            <v>42000</v>
          </cell>
          <cell r="AB33">
            <v>42000</v>
          </cell>
          <cell r="AC33">
            <v>0</v>
          </cell>
        </row>
        <row r="34">
          <cell r="B34" t="str">
            <v>GTT.027</v>
          </cell>
          <cell r="C34" t="str">
            <v>Cefoperazon</v>
          </cell>
          <cell r="D34">
            <v>2</v>
          </cell>
          <cell r="E34" t="str">
            <v>2g</v>
          </cell>
          <cell r="F34" t="str">
            <v>Tiêm/Tiêm truyền</v>
          </cell>
          <cell r="G34" t="str">
            <v>Thuốc tiêm/ Thuốc tiêm truyền</v>
          </cell>
          <cell r="H34" t="str">
            <v>Chai/Lọ/Túi</v>
          </cell>
          <cell r="I34">
            <v>80000</v>
          </cell>
          <cell r="J34">
            <v>53600</v>
          </cell>
          <cell r="K34">
            <v>53600</v>
          </cell>
          <cell r="L34">
            <v>0</v>
          </cell>
          <cell r="M34">
            <v>35000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14000</v>
          </cell>
          <cell r="AB34">
            <v>4600</v>
          </cell>
          <cell r="AC34">
            <v>0</v>
          </cell>
        </row>
        <row r="35">
          <cell r="B35" t="str">
            <v>GTT.028</v>
          </cell>
          <cell r="C35" t="str">
            <v>Cefoperazon + sulbactam</v>
          </cell>
          <cell r="D35">
            <v>2</v>
          </cell>
          <cell r="E35" t="str">
            <v>1g + 0,5g</v>
          </cell>
          <cell r="F35" t="str">
            <v>Tiêm/Tiêm truyền</v>
          </cell>
          <cell r="G35" t="str">
            <v>Thuốc tiêm/ Thuốc tiêm truyền</v>
          </cell>
          <cell r="H35" t="str">
            <v>Chai/Lọ/Túi</v>
          </cell>
          <cell r="I35">
            <v>74900</v>
          </cell>
          <cell r="J35">
            <v>10700</v>
          </cell>
          <cell r="K35">
            <v>10700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1500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1200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8000</v>
          </cell>
          <cell r="AC35">
            <v>0</v>
          </cell>
        </row>
        <row r="36">
          <cell r="B36" t="str">
            <v>GTT.029</v>
          </cell>
          <cell r="C36" t="str">
            <v>Cefotaxim</v>
          </cell>
          <cell r="D36">
            <v>4</v>
          </cell>
          <cell r="E36" t="str">
            <v>1g</v>
          </cell>
          <cell r="F36" t="str">
            <v>Tiêm/Tiêm truyền</v>
          </cell>
          <cell r="G36" t="str">
            <v>Thuốc tiêm/ Thuốc tiêm truyền</v>
          </cell>
          <cell r="H36" t="str">
            <v>Chai/Lọ/Túi</v>
          </cell>
          <cell r="I36">
            <v>5586</v>
          </cell>
          <cell r="J36">
            <v>573700</v>
          </cell>
          <cell r="K36">
            <v>573700</v>
          </cell>
          <cell r="L36">
            <v>0</v>
          </cell>
          <cell r="M36">
            <v>405000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90000</v>
          </cell>
          <cell r="U36">
            <v>0</v>
          </cell>
          <cell r="V36">
            <v>35000</v>
          </cell>
          <cell r="W36">
            <v>33700.000000000007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10000</v>
          </cell>
          <cell r="AC36">
            <v>0</v>
          </cell>
        </row>
        <row r="37">
          <cell r="B37" t="str">
            <v>GTT.030</v>
          </cell>
          <cell r="C37" t="str">
            <v>Cefpodoxim</v>
          </cell>
          <cell r="D37">
            <v>3</v>
          </cell>
          <cell r="E37" t="str">
            <v>200mg</v>
          </cell>
          <cell r="F37" t="str">
            <v>Uống</v>
          </cell>
          <cell r="G37" t="str">
            <v>Viên</v>
          </cell>
          <cell r="H37" t="str">
            <v>Viên</v>
          </cell>
          <cell r="I37">
            <v>7140</v>
          </cell>
          <cell r="J37">
            <v>218960</v>
          </cell>
          <cell r="K37">
            <v>218960</v>
          </cell>
          <cell r="L37">
            <v>0</v>
          </cell>
          <cell r="M37">
            <v>0</v>
          </cell>
          <cell r="N37">
            <v>0</v>
          </cell>
          <cell r="O37">
            <v>8960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12000</v>
          </cell>
          <cell r="U37">
            <v>0</v>
          </cell>
          <cell r="V37">
            <v>50000</v>
          </cell>
          <cell r="W37">
            <v>0</v>
          </cell>
          <cell r="X37">
            <v>0</v>
          </cell>
          <cell r="Y37">
            <v>0</v>
          </cell>
          <cell r="Z37">
            <v>6000</v>
          </cell>
          <cell r="AA37">
            <v>120000</v>
          </cell>
          <cell r="AB37">
            <v>12000</v>
          </cell>
          <cell r="AC37">
            <v>10000</v>
          </cell>
        </row>
        <row r="38">
          <cell r="B38" t="str">
            <v>GTT.031</v>
          </cell>
          <cell r="C38" t="str">
            <v>Cefradin</v>
          </cell>
          <cell r="D38">
            <v>2</v>
          </cell>
          <cell r="E38" t="str">
            <v>500mg</v>
          </cell>
          <cell r="F38" t="str">
            <v>Uống</v>
          </cell>
          <cell r="G38" t="str">
            <v>Viên nang</v>
          </cell>
          <cell r="H38" t="str">
            <v>Viên</v>
          </cell>
          <cell r="I38">
            <v>2500</v>
          </cell>
          <cell r="J38">
            <v>1439700</v>
          </cell>
          <cell r="K38">
            <v>1439700</v>
          </cell>
          <cell r="L38">
            <v>0</v>
          </cell>
          <cell r="M38">
            <v>0</v>
          </cell>
          <cell r="N38">
            <v>30000</v>
          </cell>
          <cell r="O38">
            <v>22400</v>
          </cell>
          <cell r="P38">
            <v>0</v>
          </cell>
          <cell r="Q38">
            <v>0</v>
          </cell>
          <cell r="R38">
            <v>200000</v>
          </cell>
          <cell r="S38">
            <v>6300</v>
          </cell>
          <cell r="T38">
            <v>170000</v>
          </cell>
          <cell r="U38">
            <v>16000</v>
          </cell>
          <cell r="V38">
            <v>350000</v>
          </cell>
          <cell r="W38">
            <v>320000</v>
          </cell>
          <cell r="X38">
            <v>0</v>
          </cell>
          <cell r="Y38">
            <v>0</v>
          </cell>
          <cell r="Z38">
            <v>0</v>
          </cell>
          <cell r="AA38">
            <v>230000</v>
          </cell>
          <cell r="AB38">
            <v>45000</v>
          </cell>
          <cell r="AC38">
            <v>50000</v>
          </cell>
        </row>
        <row r="39">
          <cell r="B39" t="str">
            <v>GTT.032</v>
          </cell>
          <cell r="C39" t="str">
            <v>Ceftizoxim</v>
          </cell>
          <cell r="D39">
            <v>2</v>
          </cell>
          <cell r="E39" t="str">
            <v>1g</v>
          </cell>
          <cell r="F39" t="str">
            <v>Tiêm/Tiêm truyền</v>
          </cell>
          <cell r="G39" t="str">
            <v>Thuốc tiêm/ Thuốc tiêm truyền</v>
          </cell>
          <cell r="H39" t="str">
            <v>Chai/Lọ/Túi</v>
          </cell>
          <cell r="I39">
            <v>66500</v>
          </cell>
          <cell r="J39">
            <v>89500</v>
          </cell>
          <cell r="K39">
            <v>89500</v>
          </cell>
          <cell r="L39">
            <v>0</v>
          </cell>
          <cell r="M39">
            <v>12000</v>
          </cell>
          <cell r="N39">
            <v>15000</v>
          </cell>
          <cell r="O39">
            <v>0</v>
          </cell>
          <cell r="P39">
            <v>0</v>
          </cell>
          <cell r="Q39">
            <v>0</v>
          </cell>
          <cell r="R39">
            <v>9000</v>
          </cell>
          <cell r="S39">
            <v>0</v>
          </cell>
          <cell r="T39">
            <v>8000</v>
          </cell>
          <cell r="U39">
            <v>0</v>
          </cell>
          <cell r="V39">
            <v>7000</v>
          </cell>
          <cell r="W39">
            <v>21999.999999999996</v>
          </cell>
          <cell r="X39">
            <v>0</v>
          </cell>
          <cell r="Y39">
            <v>0</v>
          </cell>
          <cell r="Z39">
            <v>0</v>
          </cell>
          <cell r="AA39">
            <v>14000</v>
          </cell>
          <cell r="AB39">
            <v>2500</v>
          </cell>
          <cell r="AC39">
            <v>0</v>
          </cell>
        </row>
        <row r="40">
          <cell r="B40" t="str">
            <v>GTT.033</v>
          </cell>
          <cell r="C40" t="str">
            <v>Clarithromycin</v>
          </cell>
          <cell r="D40">
            <v>5</v>
          </cell>
          <cell r="E40" t="str">
            <v>125mg/5ml, 60ml</v>
          </cell>
          <cell r="F40" t="str">
            <v>Uống</v>
          </cell>
          <cell r="G40" t="str">
            <v>Bột/cốm/hạt pha uống</v>
          </cell>
          <cell r="H40" t="str">
            <v>Chai/Lọ/Túi</v>
          </cell>
          <cell r="I40">
            <v>103140</v>
          </cell>
          <cell r="J40">
            <v>17520</v>
          </cell>
          <cell r="K40">
            <v>17520</v>
          </cell>
          <cell r="L40">
            <v>0</v>
          </cell>
          <cell r="M40">
            <v>350</v>
          </cell>
          <cell r="N40">
            <v>9000</v>
          </cell>
          <cell r="O40">
            <v>1120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900</v>
          </cell>
          <cell r="U40">
            <v>0</v>
          </cell>
          <cell r="V40">
            <v>250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2900</v>
          </cell>
          <cell r="AB40">
            <v>3000</v>
          </cell>
          <cell r="AC40">
            <v>0</v>
          </cell>
        </row>
        <row r="41">
          <cell r="B41" t="str">
            <v>GTT.034</v>
          </cell>
          <cell r="C41" t="str">
            <v>Clorpromazin</v>
          </cell>
          <cell r="D41">
            <v>4</v>
          </cell>
          <cell r="E41" t="str">
            <v>25mg/2ml</v>
          </cell>
          <cell r="F41" t="str">
            <v>Tiêm/Tiêm truyền</v>
          </cell>
          <cell r="G41" t="str">
            <v>Thuốc tiêm/ Thuốc tiêm truyền</v>
          </cell>
          <cell r="H41" t="str">
            <v>Ống</v>
          </cell>
          <cell r="I41">
            <v>2100</v>
          </cell>
          <cell r="J41">
            <v>2000</v>
          </cell>
          <cell r="K41">
            <v>2000</v>
          </cell>
          <cell r="L41">
            <v>0</v>
          </cell>
          <cell r="M41">
            <v>380</v>
          </cell>
          <cell r="N41">
            <v>120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1500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B42" t="str">
            <v>GTT.035</v>
          </cell>
          <cell r="C42" t="str">
            <v>Clozapin</v>
          </cell>
          <cell r="D42">
            <v>1</v>
          </cell>
          <cell r="E42" t="str">
            <v>100mg</v>
          </cell>
          <cell r="F42" t="str">
            <v>Uống</v>
          </cell>
          <cell r="G42" t="str">
            <v>Viên</v>
          </cell>
          <cell r="H42" t="str">
            <v>Viên</v>
          </cell>
          <cell r="I42">
            <v>9000</v>
          </cell>
          <cell r="J42">
            <v>9850</v>
          </cell>
          <cell r="K42">
            <v>9850</v>
          </cell>
          <cell r="L42">
            <v>0</v>
          </cell>
          <cell r="M42">
            <v>350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9500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3">
          <cell r="B43" t="str">
            <v>GTT.036</v>
          </cell>
          <cell r="C43" t="str">
            <v>Diazepam</v>
          </cell>
          <cell r="D43">
            <v>1</v>
          </cell>
          <cell r="E43" t="str">
            <v>10mg/2ml</v>
          </cell>
          <cell r="F43" t="str">
            <v>Tiêm/Tiêm truyền</v>
          </cell>
          <cell r="G43" t="str">
            <v>Thuốc tiêm/ Thuốc tiêm truyền</v>
          </cell>
          <cell r="H43" t="str">
            <v>Ống</v>
          </cell>
          <cell r="I43">
            <v>10510</v>
          </cell>
          <cell r="J43">
            <v>15660</v>
          </cell>
          <cell r="K43">
            <v>15660</v>
          </cell>
          <cell r="L43">
            <v>0</v>
          </cell>
          <cell r="M43">
            <v>12800</v>
          </cell>
          <cell r="N43">
            <v>400</v>
          </cell>
          <cell r="O43">
            <v>140</v>
          </cell>
          <cell r="P43">
            <v>0</v>
          </cell>
          <cell r="Q43">
            <v>0</v>
          </cell>
          <cell r="R43">
            <v>50</v>
          </cell>
          <cell r="S43">
            <v>0</v>
          </cell>
          <cell r="T43">
            <v>340</v>
          </cell>
          <cell r="U43">
            <v>0</v>
          </cell>
          <cell r="V43">
            <v>140</v>
          </cell>
          <cell r="W43">
            <v>30</v>
          </cell>
          <cell r="X43">
            <v>0</v>
          </cell>
          <cell r="Y43">
            <v>1400</v>
          </cell>
          <cell r="Z43">
            <v>0</v>
          </cell>
          <cell r="AA43">
            <v>300</v>
          </cell>
          <cell r="AB43">
            <v>60</v>
          </cell>
          <cell r="AC43">
            <v>0</v>
          </cell>
        </row>
        <row r="44">
          <cell r="B44" t="str">
            <v>GTT.037</v>
          </cell>
          <cell r="C44" t="str">
            <v>Diazepam</v>
          </cell>
          <cell r="D44">
            <v>1</v>
          </cell>
          <cell r="E44" t="str">
            <v>5mg</v>
          </cell>
          <cell r="F44" t="str">
            <v>Uống</v>
          </cell>
          <cell r="G44" t="str">
            <v>Viên</v>
          </cell>
          <cell r="H44" t="str">
            <v>Viên</v>
          </cell>
          <cell r="I44">
            <v>1260</v>
          </cell>
          <cell r="J44">
            <v>224400</v>
          </cell>
          <cell r="K44">
            <v>224400</v>
          </cell>
          <cell r="L44">
            <v>0</v>
          </cell>
          <cell r="M44">
            <v>105000</v>
          </cell>
          <cell r="N44">
            <v>1600</v>
          </cell>
          <cell r="O44">
            <v>12600</v>
          </cell>
          <cell r="P44">
            <v>2200</v>
          </cell>
          <cell r="Q44">
            <v>0</v>
          </cell>
          <cell r="R44">
            <v>9500</v>
          </cell>
          <cell r="S44">
            <v>0</v>
          </cell>
          <cell r="T44">
            <v>7000</v>
          </cell>
          <cell r="U44">
            <v>0</v>
          </cell>
          <cell r="V44">
            <v>8500</v>
          </cell>
          <cell r="W44">
            <v>7900</v>
          </cell>
          <cell r="X44">
            <v>3600</v>
          </cell>
          <cell r="Y44">
            <v>46000</v>
          </cell>
          <cell r="Z44">
            <v>2000</v>
          </cell>
          <cell r="AA44">
            <v>10500</v>
          </cell>
          <cell r="AB44">
            <v>5000</v>
          </cell>
          <cell r="AC44">
            <v>3000</v>
          </cell>
        </row>
        <row r="45">
          <cell r="B45" t="str">
            <v>GTT.038</v>
          </cell>
          <cell r="C45" t="str">
            <v>Digoxin</v>
          </cell>
          <cell r="D45">
            <v>1</v>
          </cell>
          <cell r="E45" t="str">
            <v>0,5mg/2ml</v>
          </cell>
          <cell r="F45" t="str">
            <v>Tiêm/Tiêm truyền</v>
          </cell>
          <cell r="G45" t="str">
            <v>Thuốc tiêm/ Thuốc tiêm truyền</v>
          </cell>
          <cell r="H45" t="str">
            <v>Ống</v>
          </cell>
          <cell r="I45">
            <v>27250</v>
          </cell>
          <cell r="J45">
            <v>1642</v>
          </cell>
          <cell r="K45">
            <v>1642</v>
          </cell>
          <cell r="L45">
            <v>0</v>
          </cell>
          <cell r="M45">
            <v>1300</v>
          </cell>
          <cell r="N45">
            <v>12</v>
          </cell>
          <cell r="O45">
            <v>0</v>
          </cell>
          <cell r="P45">
            <v>0</v>
          </cell>
          <cell r="Q45">
            <v>0</v>
          </cell>
          <cell r="R45">
            <v>30</v>
          </cell>
          <cell r="S45">
            <v>0</v>
          </cell>
          <cell r="T45">
            <v>120</v>
          </cell>
          <cell r="U45">
            <v>0</v>
          </cell>
          <cell r="V45">
            <v>100</v>
          </cell>
          <cell r="W45">
            <v>20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60</v>
          </cell>
          <cell r="AC45">
            <v>0</v>
          </cell>
        </row>
        <row r="46">
          <cell r="B46" t="str">
            <v>GTT.039</v>
          </cell>
          <cell r="C46" t="str">
            <v>Digoxin</v>
          </cell>
          <cell r="D46">
            <v>4</v>
          </cell>
          <cell r="E46" t="str">
            <v>0,25mg</v>
          </cell>
          <cell r="F46" t="str">
            <v>Uống</v>
          </cell>
          <cell r="G46" t="str">
            <v>Viên</v>
          </cell>
          <cell r="H46" t="str">
            <v>Viên</v>
          </cell>
          <cell r="I46">
            <v>620</v>
          </cell>
          <cell r="J46">
            <v>55850</v>
          </cell>
          <cell r="K46">
            <v>55850</v>
          </cell>
          <cell r="L46">
            <v>0</v>
          </cell>
          <cell r="M46">
            <v>23000</v>
          </cell>
          <cell r="N46">
            <v>0</v>
          </cell>
          <cell r="O46">
            <v>8400</v>
          </cell>
          <cell r="P46">
            <v>0</v>
          </cell>
          <cell r="Q46">
            <v>0</v>
          </cell>
          <cell r="R46">
            <v>300</v>
          </cell>
          <cell r="S46">
            <v>0</v>
          </cell>
          <cell r="T46">
            <v>12000</v>
          </cell>
          <cell r="U46">
            <v>0</v>
          </cell>
          <cell r="V46">
            <v>7000</v>
          </cell>
          <cell r="W46">
            <v>4500</v>
          </cell>
          <cell r="X46">
            <v>0</v>
          </cell>
          <cell r="Y46">
            <v>0</v>
          </cell>
          <cell r="Z46">
            <v>0</v>
          </cell>
          <cell r="AA46">
            <v>350</v>
          </cell>
          <cell r="AB46">
            <v>300</v>
          </cell>
          <cell r="AC46">
            <v>0</v>
          </cell>
        </row>
        <row r="47">
          <cell r="B47" t="str">
            <v>GTT.040</v>
          </cell>
          <cell r="C47" t="str">
            <v>Diphenhydramin</v>
          </cell>
          <cell r="D47">
            <v>4</v>
          </cell>
          <cell r="E47" t="str">
            <v>10mg/ 1ml</v>
          </cell>
          <cell r="F47" t="str">
            <v>Tiêm/Tiêm truyền</v>
          </cell>
          <cell r="G47" t="str">
            <v>Thuốc tiêm/ Thuốc tiêm truyền</v>
          </cell>
          <cell r="H47" t="str">
            <v>Ống</v>
          </cell>
          <cell r="I47">
            <v>480</v>
          </cell>
          <cell r="J47">
            <v>156085</v>
          </cell>
          <cell r="K47">
            <v>156085</v>
          </cell>
          <cell r="L47">
            <v>0</v>
          </cell>
          <cell r="M47">
            <v>87500</v>
          </cell>
          <cell r="N47">
            <v>9000</v>
          </cell>
          <cell r="O47">
            <v>15400</v>
          </cell>
          <cell r="P47">
            <v>3000</v>
          </cell>
          <cell r="Q47">
            <v>10</v>
          </cell>
          <cell r="R47">
            <v>1100</v>
          </cell>
          <cell r="S47">
            <v>0</v>
          </cell>
          <cell r="T47">
            <v>13600</v>
          </cell>
          <cell r="U47">
            <v>500</v>
          </cell>
          <cell r="V47">
            <v>14000</v>
          </cell>
          <cell r="W47">
            <v>4000</v>
          </cell>
          <cell r="X47">
            <v>0</v>
          </cell>
          <cell r="Y47">
            <v>0</v>
          </cell>
          <cell r="Z47">
            <v>175</v>
          </cell>
          <cell r="AA47">
            <v>4600</v>
          </cell>
          <cell r="AB47">
            <v>3200</v>
          </cell>
          <cell r="AC47">
            <v>0</v>
          </cell>
        </row>
        <row r="48">
          <cell r="B48" t="str">
            <v>GTT.041</v>
          </cell>
          <cell r="C48" t="str">
            <v>Dobutamin</v>
          </cell>
          <cell r="D48">
            <v>1</v>
          </cell>
          <cell r="E48" t="str">
            <v>250mg/20ml</v>
          </cell>
          <cell r="F48" t="str">
            <v>Tiêm/Tiêm truyền</v>
          </cell>
          <cell r="G48" t="str">
            <v>Thuốc tiêm/ Thuốc tiêm truyền</v>
          </cell>
          <cell r="H48" t="str">
            <v>Chai/Lọ/Túi</v>
          </cell>
          <cell r="I48">
            <v>79800</v>
          </cell>
          <cell r="J48">
            <v>3840</v>
          </cell>
          <cell r="K48">
            <v>3840</v>
          </cell>
          <cell r="L48">
            <v>0</v>
          </cell>
          <cell r="M48">
            <v>3500</v>
          </cell>
          <cell r="N48">
            <v>50</v>
          </cell>
          <cell r="O48">
            <v>140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100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50</v>
          </cell>
          <cell r="AC48">
            <v>0</v>
          </cell>
        </row>
        <row r="49">
          <cell r="B49" t="str">
            <v>GTT.042</v>
          </cell>
          <cell r="C49" t="str">
            <v>Dobutamin</v>
          </cell>
          <cell r="D49">
            <v>4</v>
          </cell>
          <cell r="E49" t="str">
            <v>250mg/5ml</v>
          </cell>
          <cell r="F49" t="str">
            <v>Tiêm/Tiêm truyền</v>
          </cell>
          <cell r="G49" t="str">
            <v>Thuốc tiêm/ Thuốc tiêm truyền</v>
          </cell>
          <cell r="H49" t="str">
            <v>Ống</v>
          </cell>
          <cell r="I49">
            <v>55000</v>
          </cell>
          <cell r="J49">
            <v>5062</v>
          </cell>
          <cell r="K49">
            <v>5062</v>
          </cell>
          <cell r="L49">
            <v>0</v>
          </cell>
          <cell r="M49">
            <v>4600</v>
          </cell>
          <cell r="N49">
            <v>100</v>
          </cell>
          <cell r="O49">
            <v>140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70</v>
          </cell>
          <cell r="U49">
            <v>0</v>
          </cell>
          <cell r="V49">
            <v>60</v>
          </cell>
          <cell r="W49">
            <v>20</v>
          </cell>
          <cell r="X49">
            <v>0</v>
          </cell>
          <cell r="Y49">
            <v>0</v>
          </cell>
          <cell r="Z49">
            <v>0</v>
          </cell>
          <cell r="AA49">
            <v>22</v>
          </cell>
          <cell r="AB49">
            <v>50</v>
          </cell>
          <cell r="AC49">
            <v>0</v>
          </cell>
        </row>
        <row r="50">
          <cell r="B50" t="str">
            <v>GTT.043</v>
          </cell>
          <cell r="C50" t="str">
            <v>Donepezil</v>
          </cell>
          <cell r="D50">
            <v>2</v>
          </cell>
          <cell r="E50" t="str">
            <v>5mg</v>
          </cell>
          <cell r="F50" t="str">
            <v>Uống</v>
          </cell>
          <cell r="G50" t="str">
            <v>Viên</v>
          </cell>
          <cell r="H50" t="str">
            <v>viên</v>
          </cell>
          <cell r="I50">
            <v>3850</v>
          </cell>
          <cell r="J50">
            <v>700</v>
          </cell>
          <cell r="K50">
            <v>700</v>
          </cell>
          <cell r="L50">
            <v>0</v>
          </cell>
          <cell r="M50">
            <v>700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B51" t="str">
            <v>GTT.044</v>
          </cell>
          <cell r="C51" t="str">
            <v>Dopamin hydroclorid</v>
          </cell>
          <cell r="D51">
            <v>1</v>
          </cell>
          <cell r="E51" t="str">
            <v>200mg/5ml</v>
          </cell>
          <cell r="F51" t="str">
            <v>Tiêm/Tiêm truyền</v>
          </cell>
          <cell r="G51" t="str">
            <v>Thuốc tiêm/ Thuốc tiêm truyền</v>
          </cell>
          <cell r="H51" t="str">
            <v>Ống</v>
          </cell>
          <cell r="I51">
            <v>19950</v>
          </cell>
          <cell r="J51">
            <v>1407</v>
          </cell>
          <cell r="K51">
            <v>1407</v>
          </cell>
          <cell r="L51">
            <v>0</v>
          </cell>
          <cell r="M51">
            <v>550</v>
          </cell>
          <cell r="N51">
            <v>600</v>
          </cell>
          <cell r="O51">
            <v>70</v>
          </cell>
          <cell r="P51">
            <v>0</v>
          </cell>
          <cell r="Q51">
            <v>0</v>
          </cell>
          <cell r="R51">
            <v>5</v>
          </cell>
          <cell r="S51">
            <v>0</v>
          </cell>
          <cell r="T51">
            <v>0</v>
          </cell>
          <cell r="U51">
            <v>0</v>
          </cell>
          <cell r="V51">
            <v>50</v>
          </cell>
          <cell r="W51">
            <v>10</v>
          </cell>
          <cell r="X51">
            <v>0</v>
          </cell>
          <cell r="Y51">
            <v>0</v>
          </cell>
          <cell r="Z51">
            <v>0</v>
          </cell>
          <cell r="AA51">
            <v>22</v>
          </cell>
          <cell r="AB51">
            <v>100</v>
          </cell>
          <cell r="AC51">
            <v>0</v>
          </cell>
        </row>
        <row r="52">
          <cell r="B52" t="str">
            <v>GTT.045</v>
          </cell>
          <cell r="C52" t="str">
            <v>Enalapril + hydrochlorothiazid</v>
          </cell>
          <cell r="D52">
            <v>4</v>
          </cell>
          <cell r="E52" t="str">
            <v>5mg + 12,5mg</v>
          </cell>
          <cell r="F52" t="str">
            <v>Uống</v>
          </cell>
          <cell r="G52" t="str">
            <v>Viên hòa tan nhanh</v>
          </cell>
          <cell r="H52" t="str">
            <v>Viên</v>
          </cell>
          <cell r="I52">
            <v>2199</v>
          </cell>
          <cell r="J52">
            <v>641900</v>
          </cell>
          <cell r="K52">
            <v>641900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21000</v>
          </cell>
          <cell r="R52">
            <v>50000</v>
          </cell>
          <cell r="S52">
            <v>0</v>
          </cell>
          <cell r="T52">
            <v>0</v>
          </cell>
          <cell r="U52">
            <v>0</v>
          </cell>
          <cell r="V52">
            <v>60000</v>
          </cell>
          <cell r="W52">
            <v>150000</v>
          </cell>
          <cell r="X52">
            <v>900</v>
          </cell>
          <cell r="Y52">
            <v>0</v>
          </cell>
          <cell r="Z52">
            <v>40000</v>
          </cell>
          <cell r="AA52">
            <v>0</v>
          </cell>
          <cell r="AB52">
            <v>300000</v>
          </cell>
          <cell r="AC52">
            <v>20000</v>
          </cell>
        </row>
        <row r="53">
          <cell r="B53" t="str">
            <v>GTT.046</v>
          </cell>
          <cell r="C53" t="str">
            <v>Enalapril + hydrochlorothiazid</v>
          </cell>
          <cell r="D53">
            <v>2</v>
          </cell>
          <cell r="E53" t="str">
            <v>10mg + 12,5mg</v>
          </cell>
          <cell r="F53" t="str">
            <v>Uống</v>
          </cell>
          <cell r="G53" t="str">
            <v>Viên</v>
          </cell>
          <cell r="H53" t="str">
            <v>Viên</v>
          </cell>
          <cell r="I53">
            <v>3500</v>
          </cell>
          <cell r="J53">
            <v>1803250</v>
          </cell>
          <cell r="K53">
            <v>1803250</v>
          </cell>
          <cell r="L53">
            <v>0</v>
          </cell>
          <cell r="M53">
            <v>0</v>
          </cell>
          <cell r="N53">
            <v>250</v>
          </cell>
          <cell r="O53">
            <v>133000</v>
          </cell>
          <cell r="P53">
            <v>0</v>
          </cell>
          <cell r="Q53">
            <v>90000</v>
          </cell>
          <cell r="R53">
            <v>200000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300000</v>
          </cell>
          <cell r="X53">
            <v>0</v>
          </cell>
          <cell r="Y53">
            <v>0</v>
          </cell>
          <cell r="Z53">
            <v>60000</v>
          </cell>
          <cell r="AA53">
            <v>220000</v>
          </cell>
          <cell r="AB53">
            <v>750000</v>
          </cell>
          <cell r="AC53">
            <v>50000</v>
          </cell>
        </row>
        <row r="54">
          <cell r="B54" t="str">
            <v>GTT.047</v>
          </cell>
          <cell r="C54" t="str">
            <v>Enalapril + hydrochlorothiazid</v>
          </cell>
          <cell r="D54">
            <v>4</v>
          </cell>
          <cell r="E54" t="str">
            <v>10mg + 12,5mg</v>
          </cell>
          <cell r="F54" t="str">
            <v>Uống</v>
          </cell>
          <cell r="G54" t="str">
            <v>Viên</v>
          </cell>
          <cell r="H54" t="str">
            <v>Viên</v>
          </cell>
          <cell r="I54">
            <v>2508</v>
          </cell>
          <cell r="J54">
            <v>1421800</v>
          </cell>
          <cell r="K54">
            <v>1421800</v>
          </cell>
          <cell r="L54">
            <v>0</v>
          </cell>
          <cell r="M54">
            <v>115000</v>
          </cell>
          <cell r="N54">
            <v>0</v>
          </cell>
          <cell r="O54">
            <v>250000</v>
          </cell>
          <cell r="P54">
            <v>0</v>
          </cell>
          <cell r="Q54">
            <v>16800</v>
          </cell>
          <cell r="R54">
            <v>200000</v>
          </cell>
          <cell r="S54">
            <v>0</v>
          </cell>
          <cell r="T54">
            <v>50000</v>
          </cell>
          <cell r="U54">
            <v>0</v>
          </cell>
          <cell r="V54">
            <v>250000</v>
          </cell>
          <cell r="W54">
            <v>270000</v>
          </cell>
          <cell r="X54">
            <v>0</v>
          </cell>
          <cell r="Y54">
            <v>0</v>
          </cell>
          <cell r="Z54">
            <v>0</v>
          </cell>
          <cell r="AA54">
            <v>110000</v>
          </cell>
          <cell r="AB54">
            <v>160000</v>
          </cell>
          <cell r="AC54">
            <v>0</v>
          </cell>
        </row>
        <row r="55">
          <cell r="B55" t="str">
            <v>GTT.048</v>
          </cell>
          <cell r="C55" t="str">
            <v>Ephedrin</v>
          </cell>
          <cell r="D55">
            <v>1</v>
          </cell>
          <cell r="E55" t="str">
            <v>30mg/1ml</v>
          </cell>
          <cell r="F55" t="str">
            <v>Tiêm/Tiêm truyền</v>
          </cell>
          <cell r="G55" t="str">
            <v>Thuốc tiêm/ Thuốc tiêm truyền</v>
          </cell>
          <cell r="H55" t="str">
            <v>Ống</v>
          </cell>
          <cell r="I55">
            <v>57750</v>
          </cell>
          <cell r="J55">
            <v>8895</v>
          </cell>
          <cell r="K55">
            <v>8895</v>
          </cell>
          <cell r="L55">
            <v>0</v>
          </cell>
          <cell r="M55">
            <v>1750</v>
          </cell>
          <cell r="N55">
            <v>3200</v>
          </cell>
          <cell r="O55">
            <v>695</v>
          </cell>
          <cell r="P55">
            <v>0</v>
          </cell>
          <cell r="Q55">
            <v>0</v>
          </cell>
          <cell r="R55">
            <v>500</v>
          </cell>
          <cell r="S55">
            <v>0</v>
          </cell>
          <cell r="T55">
            <v>520</v>
          </cell>
          <cell r="U55">
            <v>0</v>
          </cell>
          <cell r="V55">
            <v>450</v>
          </cell>
          <cell r="W55">
            <v>500</v>
          </cell>
          <cell r="X55">
            <v>0</v>
          </cell>
          <cell r="Y55">
            <v>0</v>
          </cell>
          <cell r="Z55">
            <v>0</v>
          </cell>
          <cell r="AA55">
            <v>980</v>
          </cell>
          <cell r="AB55">
            <v>300</v>
          </cell>
          <cell r="AC55">
            <v>0</v>
          </cell>
        </row>
        <row r="56">
          <cell r="B56" t="str">
            <v>GTT.049</v>
          </cell>
          <cell r="C56" t="str">
            <v>Erythropoietin</v>
          </cell>
          <cell r="D56">
            <v>1</v>
          </cell>
          <cell r="E56" t="str">
            <v>2000 IU</v>
          </cell>
          <cell r="F56" t="str">
            <v>Tiêm/Tiêm truyền</v>
          </cell>
          <cell r="G56" t="str">
            <v>Thuốc tiêm đóng sẵn trong dụng cụ tiêm</v>
          </cell>
          <cell r="H56" t="str">
            <v>Bơm tiêm</v>
          </cell>
          <cell r="I56">
            <v>223678</v>
          </cell>
          <cell r="J56">
            <v>13980</v>
          </cell>
          <cell r="K56">
            <v>13980</v>
          </cell>
          <cell r="L56">
            <v>0</v>
          </cell>
          <cell r="M56">
            <v>12000</v>
          </cell>
          <cell r="N56">
            <v>0</v>
          </cell>
          <cell r="O56">
            <v>980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1000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B57" t="str">
            <v>GTT.050</v>
          </cell>
          <cell r="C57" t="str">
            <v>Erythropoietin</v>
          </cell>
          <cell r="D57">
            <v>4</v>
          </cell>
          <cell r="E57" t="str">
            <v>2000IU</v>
          </cell>
          <cell r="F57" t="str">
            <v>Tiêm/Tiêm truyền</v>
          </cell>
          <cell r="G57" t="str">
            <v>Thuốc tiêm/ Thuốc tiêm truyền</v>
          </cell>
          <cell r="H57" t="str">
            <v>Chai/Lọ/Túi</v>
          </cell>
          <cell r="I57">
            <v>120175</v>
          </cell>
          <cell r="J57">
            <v>61800</v>
          </cell>
          <cell r="K57">
            <v>61800</v>
          </cell>
          <cell r="L57">
            <v>0</v>
          </cell>
          <cell r="M57">
            <v>17500</v>
          </cell>
          <cell r="N57">
            <v>0</v>
          </cell>
          <cell r="O57">
            <v>7000</v>
          </cell>
          <cell r="P57">
            <v>0</v>
          </cell>
          <cell r="Q57">
            <v>0</v>
          </cell>
          <cell r="R57">
            <v>7000</v>
          </cell>
          <cell r="S57">
            <v>0</v>
          </cell>
          <cell r="T57">
            <v>6000</v>
          </cell>
          <cell r="U57">
            <v>0</v>
          </cell>
          <cell r="V57">
            <v>1200</v>
          </cell>
          <cell r="W57">
            <v>10000.000000000002</v>
          </cell>
          <cell r="X57">
            <v>0</v>
          </cell>
          <cell r="Y57">
            <v>0</v>
          </cell>
          <cell r="Z57">
            <v>0</v>
          </cell>
          <cell r="AA57">
            <v>11000</v>
          </cell>
          <cell r="AB57">
            <v>2100</v>
          </cell>
          <cell r="AC57">
            <v>0</v>
          </cell>
        </row>
        <row r="58">
          <cell r="B58" t="str">
            <v>GTT.051</v>
          </cell>
          <cell r="C58" t="str">
            <v>Etomidat</v>
          </cell>
          <cell r="D58">
            <v>1</v>
          </cell>
          <cell r="E58" t="str">
            <v>20mg/10ml</v>
          </cell>
          <cell r="F58" t="str">
            <v>Tiêm/Tiêm truyền</v>
          </cell>
          <cell r="G58" t="str">
            <v>Thuốc tiêm/ Thuốc tiêm truyền</v>
          </cell>
          <cell r="H58" t="str">
            <v>Chai/Lọ/Túi</v>
          </cell>
          <cell r="I58">
            <v>120000</v>
          </cell>
          <cell r="J58">
            <v>511</v>
          </cell>
          <cell r="K58">
            <v>511</v>
          </cell>
          <cell r="L58">
            <v>0</v>
          </cell>
          <cell r="M58">
            <v>350</v>
          </cell>
          <cell r="N58">
            <v>120</v>
          </cell>
          <cell r="O58">
            <v>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10</v>
          </cell>
          <cell r="AB58">
            <v>6</v>
          </cell>
          <cell r="AC58">
            <v>0</v>
          </cell>
        </row>
        <row r="59">
          <cell r="B59" t="str">
            <v>GTT.052</v>
          </cell>
          <cell r="C59" t="str">
            <v>Fentanyl</v>
          </cell>
          <cell r="D59">
            <v>1</v>
          </cell>
          <cell r="E59" t="str">
            <v>0,1mg/2ml</v>
          </cell>
          <cell r="F59" t="str">
            <v>Tiêm/Tiêm truyền</v>
          </cell>
          <cell r="G59" t="str">
            <v>Thuốc tiêm/ Thuốc tiêm truyền</v>
          </cell>
          <cell r="H59" t="str">
            <v>Ống</v>
          </cell>
          <cell r="I59">
            <v>12999</v>
          </cell>
          <cell r="J59">
            <v>76740</v>
          </cell>
          <cell r="K59">
            <v>76740</v>
          </cell>
          <cell r="L59">
            <v>0</v>
          </cell>
          <cell r="M59">
            <v>41000</v>
          </cell>
          <cell r="N59">
            <v>20000</v>
          </cell>
          <cell r="O59">
            <v>5580</v>
          </cell>
          <cell r="P59">
            <v>0</v>
          </cell>
          <cell r="Q59">
            <v>0</v>
          </cell>
          <cell r="R59">
            <v>1000</v>
          </cell>
          <cell r="S59">
            <v>0</v>
          </cell>
          <cell r="T59">
            <v>3000</v>
          </cell>
          <cell r="U59">
            <v>0</v>
          </cell>
          <cell r="V59">
            <v>1200</v>
          </cell>
          <cell r="W59">
            <v>1400</v>
          </cell>
          <cell r="X59">
            <v>0</v>
          </cell>
          <cell r="Y59">
            <v>0</v>
          </cell>
          <cell r="Z59">
            <v>0</v>
          </cell>
          <cell r="AA59">
            <v>2560</v>
          </cell>
          <cell r="AB59">
            <v>1000</v>
          </cell>
          <cell r="AC59">
            <v>0</v>
          </cell>
        </row>
        <row r="60">
          <cell r="B60" t="str">
            <v>GTT.053</v>
          </cell>
          <cell r="C60" t="str">
            <v>Fentanyl</v>
          </cell>
          <cell r="D60">
            <v>2</v>
          </cell>
          <cell r="E60" t="str">
            <v>0,1mg/2ml</v>
          </cell>
          <cell r="F60" t="str">
            <v>Tiêm/Tiêm truyền</v>
          </cell>
          <cell r="G60" t="str">
            <v>Thuốc tiêm/ Thuốc tiêm truyền</v>
          </cell>
          <cell r="H60" t="str">
            <v>Ống</v>
          </cell>
          <cell r="I60">
            <v>12600</v>
          </cell>
          <cell r="J60">
            <v>14090</v>
          </cell>
          <cell r="K60">
            <v>14090</v>
          </cell>
          <cell r="L60">
            <v>0</v>
          </cell>
          <cell r="M60">
            <v>5500</v>
          </cell>
          <cell r="N60">
            <v>2500</v>
          </cell>
          <cell r="O60">
            <v>2100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400</v>
          </cell>
          <cell r="U60">
            <v>0</v>
          </cell>
          <cell r="V60">
            <v>900</v>
          </cell>
          <cell r="W60">
            <v>690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2000</v>
          </cell>
          <cell r="AC60">
            <v>0</v>
          </cell>
        </row>
        <row r="61">
          <cell r="B61" t="str">
            <v>GTT.054</v>
          </cell>
          <cell r="C61" t="str">
            <v>Fluorouracil</v>
          </cell>
          <cell r="D61">
            <v>4</v>
          </cell>
          <cell r="E61" t="str">
            <v>500mg/10ml</v>
          </cell>
          <cell r="F61" t="str">
            <v>Tiêm/Tiêm truyền</v>
          </cell>
          <cell r="G61" t="str">
            <v>Thuốc tiêm/ Thuốc tiêm truyền</v>
          </cell>
          <cell r="H61" t="str">
            <v>Ống</v>
          </cell>
          <cell r="I61">
            <v>42000</v>
          </cell>
          <cell r="J61">
            <v>10700</v>
          </cell>
          <cell r="K61">
            <v>10700</v>
          </cell>
          <cell r="L61">
            <v>0</v>
          </cell>
          <cell r="M61">
            <v>10700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B62" t="str">
            <v>GTT.055</v>
          </cell>
          <cell r="C62" t="str">
            <v>Fluvastatin</v>
          </cell>
          <cell r="D62">
            <v>2</v>
          </cell>
          <cell r="E62" t="str">
            <v>40 mg</v>
          </cell>
          <cell r="F62" t="str">
            <v>Uống</v>
          </cell>
          <cell r="G62" t="str">
            <v>Viên</v>
          </cell>
          <cell r="H62" t="str">
            <v>Viên</v>
          </cell>
          <cell r="I62">
            <v>6650</v>
          </cell>
          <cell r="J62">
            <v>218000</v>
          </cell>
          <cell r="K62">
            <v>218000</v>
          </cell>
          <cell r="L62">
            <v>0</v>
          </cell>
          <cell r="M62">
            <v>58000</v>
          </cell>
          <cell r="N62">
            <v>0</v>
          </cell>
          <cell r="O62">
            <v>70000</v>
          </cell>
          <cell r="P62">
            <v>0</v>
          </cell>
          <cell r="Q62">
            <v>20000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70000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B63" t="str">
            <v>GTT.056</v>
          </cell>
          <cell r="C63" t="str">
            <v>Fosfomycin</v>
          </cell>
          <cell r="D63">
            <v>4</v>
          </cell>
          <cell r="E63" t="str">
            <v>2g</v>
          </cell>
          <cell r="F63" t="str">
            <v>Tiêm/Tiêm truyền</v>
          </cell>
          <cell r="G63" t="str">
            <v>Thuốc tiêm/ Thuốc tiêm truyền</v>
          </cell>
          <cell r="H63" t="str">
            <v>Chai/Lọ/Túi</v>
          </cell>
          <cell r="I63">
            <v>81000</v>
          </cell>
          <cell r="J63">
            <v>15000</v>
          </cell>
          <cell r="K63">
            <v>15000</v>
          </cell>
          <cell r="L63">
            <v>0</v>
          </cell>
          <cell r="M63">
            <v>11500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3500</v>
          </cell>
          <cell r="AB63">
            <v>0</v>
          </cell>
          <cell r="AC63">
            <v>0</v>
          </cell>
        </row>
        <row r="64">
          <cell r="B64" t="str">
            <v>GTT.057</v>
          </cell>
          <cell r="C64" t="str">
            <v>Gelatin</v>
          </cell>
          <cell r="D64">
            <v>1</v>
          </cell>
          <cell r="E64" t="str">
            <v>Mỗi túi 500ml chứa: 15g Gelatin; 4,71g điện giải</v>
          </cell>
          <cell r="F64" t="str">
            <v>Tiêm/Tiêm truyền</v>
          </cell>
          <cell r="G64" t="str">
            <v>Thuốc tiêm/ Thuốc tiêm truyền</v>
          </cell>
          <cell r="H64" t="str">
            <v>Túi</v>
          </cell>
          <cell r="I64">
            <v>110000</v>
          </cell>
          <cell r="J64">
            <v>1462</v>
          </cell>
          <cell r="K64">
            <v>1462</v>
          </cell>
          <cell r="L64">
            <v>0</v>
          </cell>
          <cell r="M64">
            <v>1200</v>
          </cell>
          <cell r="N64">
            <v>0</v>
          </cell>
          <cell r="O64">
            <v>160</v>
          </cell>
          <cell r="P64">
            <v>0</v>
          </cell>
          <cell r="Q64">
            <v>0</v>
          </cell>
          <cell r="R64">
            <v>20</v>
          </cell>
          <cell r="S64">
            <v>0</v>
          </cell>
          <cell r="T64">
            <v>0</v>
          </cell>
          <cell r="U64">
            <v>0</v>
          </cell>
          <cell r="V64">
            <v>80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2</v>
          </cell>
          <cell r="AC64">
            <v>0</v>
          </cell>
        </row>
        <row r="65">
          <cell r="B65" t="str">
            <v>GTT.058</v>
          </cell>
          <cell r="C65" t="str">
            <v>Gliclazid</v>
          </cell>
          <cell r="D65">
            <v>1</v>
          </cell>
          <cell r="E65" t="str">
            <v>30mg</v>
          </cell>
          <cell r="F65" t="str">
            <v>Uống</v>
          </cell>
          <cell r="G65" t="str">
            <v>Viên giải phóng có kiểm soát</v>
          </cell>
          <cell r="H65" t="str">
            <v>Viên</v>
          </cell>
          <cell r="I65">
            <v>2621</v>
          </cell>
          <cell r="J65">
            <v>2269160</v>
          </cell>
          <cell r="K65">
            <v>2269160</v>
          </cell>
          <cell r="L65">
            <v>0</v>
          </cell>
          <cell r="M65">
            <v>23300</v>
          </cell>
          <cell r="N65">
            <v>0</v>
          </cell>
          <cell r="O65">
            <v>210000</v>
          </cell>
          <cell r="P65">
            <v>60</v>
          </cell>
          <cell r="Q65">
            <v>120000</v>
          </cell>
          <cell r="R65">
            <v>55000</v>
          </cell>
          <cell r="S65">
            <v>100800</v>
          </cell>
          <cell r="T65">
            <v>100000</v>
          </cell>
          <cell r="U65">
            <v>0</v>
          </cell>
          <cell r="V65">
            <v>200000</v>
          </cell>
          <cell r="W65">
            <v>800000</v>
          </cell>
          <cell r="X65">
            <v>0</v>
          </cell>
          <cell r="Y65">
            <v>0</v>
          </cell>
          <cell r="Z65">
            <v>80000</v>
          </cell>
          <cell r="AA65">
            <v>230000</v>
          </cell>
          <cell r="AB65">
            <v>200000</v>
          </cell>
          <cell r="AC65">
            <v>150000</v>
          </cell>
        </row>
        <row r="66">
          <cell r="B66" t="str">
            <v>GTT.059</v>
          </cell>
          <cell r="C66" t="str">
            <v>Gliclazid</v>
          </cell>
          <cell r="D66">
            <v>1</v>
          </cell>
          <cell r="E66" t="str">
            <v>60mg</v>
          </cell>
          <cell r="F66" t="str">
            <v>Uống</v>
          </cell>
          <cell r="G66" t="str">
            <v>Viên giải phóng có kiểm soát</v>
          </cell>
          <cell r="H66" t="str">
            <v>Viên</v>
          </cell>
          <cell r="I66">
            <v>4932</v>
          </cell>
          <cell r="J66">
            <v>1880800</v>
          </cell>
          <cell r="K66">
            <v>1880800</v>
          </cell>
          <cell r="L66">
            <v>0</v>
          </cell>
          <cell r="M66">
            <v>0</v>
          </cell>
          <cell r="N66">
            <v>0</v>
          </cell>
          <cell r="O66">
            <v>121800</v>
          </cell>
          <cell r="P66">
            <v>0</v>
          </cell>
          <cell r="Q66">
            <v>70000</v>
          </cell>
          <cell r="R66">
            <v>110000</v>
          </cell>
          <cell r="S66">
            <v>100000</v>
          </cell>
          <cell r="T66">
            <v>34000</v>
          </cell>
          <cell r="U66">
            <v>0</v>
          </cell>
          <cell r="V66">
            <v>300000</v>
          </cell>
          <cell r="W66">
            <v>650000</v>
          </cell>
          <cell r="X66">
            <v>0</v>
          </cell>
          <cell r="Y66">
            <v>0</v>
          </cell>
          <cell r="Z66">
            <v>115000</v>
          </cell>
          <cell r="AA66">
            <v>140000</v>
          </cell>
          <cell r="AB66">
            <v>40000</v>
          </cell>
          <cell r="AC66">
            <v>200000</v>
          </cell>
        </row>
        <row r="67">
          <cell r="B67" t="str">
            <v>GTT.060</v>
          </cell>
          <cell r="C67" t="str">
            <v>Gliclazid</v>
          </cell>
          <cell r="D67">
            <v>3</v>
          </cell>
          <cell r="E67" t="str">
            <v>80mg</v>
          </cell>
          <cell r="F67" t="str">
            <v>Uống</v>
          </cell>
          <cell r="G67" t="str">
            <v>Viên</v>
          </cell>
          <cell r="H67" t="str">
            <v>Viên</v>
          </cell>
          <cell r="I67">
            <v>1845</v>
          </cell>
          <cell r="J67">
            <v>660000</v>
          </cell>
          <cell r="K67">
            <v>660000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260000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105000</v>
          </cell>
          <cell r="X67">
            <v>0</v>
          </cell>
          <cell r="Y67">
            <v>0</v>
          </cell>
          <cell r="Z67">
            <v>0</v>
          </cell>
          <cell r="AA67">
            <v>230000</v>
          </cell>
          <cell r="AB67">
            <v>25000</v>
          </cell>
          <cell r="AC67">
            <v>40000</v>
          </cell>
        </row>
        <row r="68">
          <cell r="B68" t="str">
            <v>GTT.061</v>
          </cell>
          <cell r="C68" t="str">
            <v>Gliclazid + metformin</v>
          </cell>
          <cell r="D68">
            <v>3</v>
          </cell>
          <cell r="E68" t="str">
            <v>80mg + 500mg</v>
          </cell>
          <cell r="F68" t="str">
            <v>Uống</v>
          </cell>
          <cell r="G68" t="str">
            <v>Viên</v>
          </cell>
          <cell r="H68" t="str">
            <v>Viên</v>
          </cell>
          <cell r="I68">
            <v>3795</v>
          </cell>
          <cell r="J68">
            <v>897900</v>
          </cell>
          <cell r="K68">
            <v>897900</v>
          </cell>
          <cell r="L68">
            <v>0</v>
          </cell>
          <cell r="M68">
            <v>70000</v>
          </cell>
          <cell r="N68">
            <v>0</v>
          </cell>
          <cell r="O68">
            <v>323900</v>
          </cell>
          <cell r="P68">
            <v>0</v>
          </cell>
          <cell r="Q68">
            <v>0</v>
          </cell>
          <cell r="R68">
            <v>190000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24000</v>
          </cell>
          <cell r="AA68">
            <v>175000</v>
          </cell>
          <cell r="AB68">
            <v>15000</v>
          </cell>
          <cell r="AC68">
            <v>100000</v>
          </cell>
        </row>
        <row r="69">
          <cell r="B69" t="str">
            <v>GTT.062</v>
          </cell>
          <cell r="C69" t="str">
            <v>Gliclazid + metformin</v>
          </cell>
          <cell r="D69">
            <v>5</v>
          </cell>
          <cell r="E69" t="str">
            <v>80mg + 500mg</v>
          </cell>
          <cell r="F69" t="str">
            <v>Uống</v>
          </cell>
          <cell r="G69" t="str">
            <v>Viên</v>
          </cell>
          <cell r="H69" t="str">
            <v>Viên</v>
          </cell>
          <cell r="I69">
            <v>3195</v>
          </cell>
          <cell r="J69">
            <v>639200</v>
          </cell>
          <cell r="K69">
            <v>639200</v>
          </cell>
          <cell r="L69">
            <v>0</v>
          </cell>
          <cell r="M69">
            <v>0</v>
          </cell>
          <cell r="N69">
            <v>0</v>
          </cell>
          <cell r="O69">
            <v>214200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60000</v>
          </cell>
          <cell r="AA69">
            <v>175000</v>
          </cell>
          <cell r="AB69">
            <v>150000</v>
          </cell>
          <cell r="AC69">
            <v>40000</v>
          </cell>
        </row>
        <row r="70">
          <cell r="B70" t="str">
            <v>GTT.063</v>
          </cell>
          <cell r="C70" t="str">
            <v>Glimepirid + metformin</v>
          </cell>
          <cell r="D70">
            <v>3</v>
          </cell>
          <cell r="E70" t="str">
            <v>1mg + 500mg</v>
          </cell>
          <cell r="F70" t="str">
            <v>Uống</v>
          </cell>
          <cell r="G70" t="str">
            <v>Viên giải phóng có kiểm soát</v>
          </cell>
          <cell r="H70" t="str">
            <v>Viên</v>
          </cell>
          <cell r="I70">
            <v>2600</v>
          </cell>
          <cell r="J70">
            <v>827000</v>
          </cell>
          <cell r="K70">
            <v>827000</v>
          </cell>
          <cell r="L70">
            <v>0</v>
          </cell>
          <cell r="M70">
            <v>0</v>
          </cell>
          <cell r="N70">
            <v>0</v>
          </cell>
          <cell r="O70">
            <v>126000</v>
          </cell>
          <cell r="P70">
            <v>0</v>
          </cell>
          <cell r="Q70">
            <v>21000</v>
          </cell>
          <cell r="R70">
            <v>50000</v>
          </cell>
          <cell r="S70">
            <v>0</v>
          </cell>
          <cell r="T70">
            <v>30000</v>
          </cell>
          <cell r="U70">
            <v>0</v>
          </cell>
          <cell r="V70">
            <v>500000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100000</v>
          </cell>
          <cell r="AC70">
            <v>0</v>
          </cell>
        </row>
        <row r="71">
          <cell r="B71" t="str">
            <v>GTT.064</v>
          </cell>
          <cell r="C71" t="str">
            <v>Glimepirid + metformin</v>
          </cell>
          <cell r="D71">
            <v>3</v>
          </cell>
          <cell r="E71" t="str">
            <v>2mg + 500mg</v>
          </cell>
          <cell r="F71" t="str">
            <v>Uống</v>
          </cell>
          <cell r="G71" t="str">
            <v>Viên giải phóng có kiểm soát</v>
          </cell>
          <cell r="H71" t="str">
            <v>Viên</v>
          </cell>
          <cell r="I71">
            <v>3000</v>
          </cell>
          <cell r="J71">
            <v>965000</v>
          </cell>
          <cell r="K71">
            <v>965000</v>
          </cell>
          <cell r="L71">
            <v>0</v>
          </cell>
          <cell r="M71">
            <v>23000</v>
          </cell>
          <cell r="N71">
            <v>0</v>
          </cell>
          <cell r="O71">
            <v>308000</v>
          </cell>
          <cell r="P71">
            <v>0</v>
          </cell>
          <cell r="Q71">
            <v>130000</v>
          </cell>
          <cell r="R71">
            <v>45000</v>
          </cell>
          <cell r="S71">
            <v>30000</v>
          </cell>
          <cell r="T71">
            <v>50000</v>
          </cell>
          <cell r="U71">
            <v>0</v>
          </cell>
          <cell r="V71">
            <v>200000</v>
          </cell>
          <cell r="W71">
            <v>0</v>
          </cell>
          <cell r="X71">
            <v>0</v>
          </cell>
          <cell r="Y71">
            <v>0</v>
          </cell>
          <cell r="Z71">
            <v>15000</v>
          </cell>
          <cell r="AA71">
            <v>0</v>
          </cell>
          <cell r="AB71">
            <v>14000</v>
          </cell>
          <cell r="AC71">
            <v>150000</v>
          </cell>
        </row>
        <row r="72">
          <cell r="B72" t="str">
            <v>GTT.065</v>
          </cell>
          <cell r="C72" t="str">
            <v>Glimepirid + metformin</v>
          </cell>
          <cell r="D72">
            <v>4</v>
          </cell>
          <cell r="E72" t="str">
            <v>2mg + 500mg</v>
          </cell>
          <cell r="F72" t="str">
            <v>Uống</v>
          </cell>
          <cell r="G72" t="str">
            <v>Viên</v>
          </cell>
          <cell r="H72" t="str">
            <v>Viên</v>
          </cell>
          <cell r="I72">
            <v>2445</v>
          </cell>
          <cell r="J72">
            <v>782000</v>
          </cell>
          <cell r="K72">
            <v>782000</v>
          </cell>
          <cell r="L72">
            <v>0</v>
          </cell>
          <cell r="M72">
            <v>46000</v>
          </cell>
          <cell r="N72">
            <v>0</v>
          </cell>
          <cell r="O72">
            <v>116000</v>
          </cell>
          <cell r="P72">
            <v>0</v>
          </cell>
          <cell r="Q72">
            <v>0</v>
          </cell>
          <cell r="R72">
            <v>100000</v>
          </cell>
          <cell r="S72">
            <v>0</v>
          </cell>
          <cell r="T72">
            <v>200000</v>
          </cell>
          <cell r="U72">
            <v>0</v>
          </cell>
          <cell r="V72">
            <v>250000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30000</v>
          </cell>
          <cell r="AC72">
            <v>40000</v>
          </cell>
        </row>
        <row r="73">
          <cell r="B73" t="str">
            <v>GTT.066</v>
          </cell>
          <cell r="C73" t="str">
            <v>Glucose</v>
          </cell>
          <cell r="D73">
            <v>4</v>
          </cell>
          <cell r="E73" t="str">
            <v>5%;500ml</v>
          </cell>
          <cell r="F73" t="str">
            <v>Tiêm/Tiêm truyền</v>
          </cell>
          <cell r="G73" t="str">
            <v>Thuốc tiêm/ Thuốc tiêm truyền</v>
          </cell>
          <cell r="H73" t="str">
            <v>Chai/Lọ/Túi</v>
          </cell>
          <cell r="I73">
            <v>7130</v>
          </cell>
          <cell r="J73">
            <v>170641</v>
          </cell>
          <cell r="K73">
            <v>170641</v>
          </cell>
          <cell r="L73">
            <v>0</v>
          </cell>
          <cell r="M73">
            <v>60000</v>
          </cell>
          <cell r="N73">
            <v>30000</v>
          </cell>
          <cell r="O73">
            <v>9800</v>
          </cell>
          <cell r="P73">
            <v>1900</v>
          </cell>
          <cell r="Q73">
            <v>1</v>
          </cell>
          <cell r="R73">
            <v>9000</v>
          </cell>
          <cell r="S73">
            <v>0</v>
          </cell>
          <cell r="T73">
            <v>13200</v>
          </cell>
          <cell r="U73">
            <v>0</v>
          </cell>
          <cell r="V73">
            <v>9500</v>
          </cell>
          <cell r="W73">
            <v>8000</v>
          </cell>
          <cell r="X73">
            <v>0</v>
          </cell>
          <cell r="Y73">
            <v>600</v>
          </cell>
          <cell r="Z73">
            <v>40</v>
          </cell>
          <cell r="AA73">
            <v>18600</v>
          </cell>
          <cell r="AB73">
            <v>10000</v>
          </cell>
          <cell r="AC73">
            <v>0</v>
          </cell>
        </row>
        <row r="74">
          <cell r="B74" t="str">
            <v>GTT.067</v>
          </cell>
          <cell r="C74" t="str">
            <v>Glyceryl trinitrat</v>
          </cell>
          <cell r="D74">
            <v>1</v>
          </cell>
          <cell r="E74" t="str">
            <v>10mg/10ml</v>
          </cell>
          <cell r="F74" t="str">
            <v>Tiêm/Tiêm truyền</v>
          </cell>
          <cell r="G74" t="str">
            <v>Thuốc tiêm/ Thuốc tiêm truyền</v>
          </cell>
          <cell r="H74" t="str">
            <v>Ống</v>
          </cell>
          <cell r="I74">
            <v>80250</v>
          </cell>
          <cell r="J74">
            <v>2096</v>
          </cell>
          <cell r="K74">
            <v>2096</v>
          </cell>
          <cell r="L74">
            <v>0</v>
          </cell>
          <cell r="M74">
            <v>1750</v>
          </cell>
          <cell r="N74">
            <v>0</v>
          </cell>
          <cell r="O74">
            <v>56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170</v>
          </cell>
          <cell r="U74">
            <v>0</v>
          </cell>
          <cell r="V74">
            <v>70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50</v>
          </cell>
          <cell r="AC74">
            <v>0</v>
          </cell>
        </row>
        <row r="75">
          <cell r="B75" t="str">
            <v>GTT.068</v>
          </cell>
          <cell r="C75" t="str">
            <v>Glyceryl trinitrat</v>
          </cell>
          <cell r="D75">
            <v>1</v>
          </cell>
          <cell r="E75" t="str">
            <v>5mg/1,5ml</v>
          </cell>
          <cell r="F75" t="str">
            <v>Tiêm/Tiêm truyền</v>
          </cell>
          <cell r="G75" t="str">
            <v>Thuốc tiêm/ Thuốc tiêm truyền</v>
          </cell>
          <cell r="H75" t="str">
            <v>Ống</v>
          </cell>
          <cell r="I75">
            <v>42750</v>
          </cell>
          <cell r="J75">
            <v>310</v>
          </cell>
          <cell r="K75">
            <v>310</v>
          </cell>
          <cell r="L75">
            <v>0</v>
          </cell>
          <cell r="M75">
            <v>300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10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B76" t="str">
            <v>GTT.069</v>
          </cell>
          <cell r="C76" t="str">
            <v>Haloperidol</v>
          </cell>
          <cell r="D76">
            <v>4</v>
          </cell>
          <cell r="E76" t="str">
            <v>1,5mg</v>
          </cell>
          <cell r="F76" t="str">
            <v>Uống</v>
          </cell>
          <cell r="G76" t="str">
            <v>Viên</v>
          </cell>
          <cell r="H76" t="str">
            <v>Viên</v>
          </cell>
          <cell r="I76">
            <v>100</v>
          </cell>
          <cell r="J76">
            <v>416350</v>
          </cell>
          <cell r="K76">
            <v>416350</v>
          </cell>
          <cell r="L76">
            <v>0</v>
          </cell>
          <cell r="M76">
            <v>4000</v>
          </cell>
          <cell r="N76">
            <v>0</v>
          </cell>
          <cell r="O76">
            <v>350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2000</v>
          </cell>
          <cell r="W76">
            <v>0</v>
          </cell>
          <cell r="X76">
            <v>0</v>
          </cell>
          <cell r="Y76">
            <v>410000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B77" t="str">
            <v>GTT.070</v>
          </cell>
          <cell r="C77" t="str">
            <v>Haloperidol</v>
          </cell>
          <cell r="D77">
            <v>4</v>
          </cell>
          <cell r="E77" t="str">
            <v>5mg/1ml</v>
          </cell>
          <cell r="F77" t="str">
            <v>Tiêm/Tiêm truyền</v>
          </cell>
          <cell r="G77" t="str">
            <v>Thuốc tiêm/ Thuốc tiêm truyền</v>
          </cell>
          <cell r="H77" t="str">
            <v>Ống</v>
          </cell>
          <cell r="I77">
            <v>2100</v>
          </cell>
          <cell r="J77">
            <v>1620</v>
          </cell>
          <cell r="K77">
            <v>1620</v>
          </cell>
          <cell r="L77">
            <v>0</v>
          </cell>
          <cell r="M77">
            <v>120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1500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B78" t="str">
            <v>GTT.071</v>
          </cell>
          <cell r="C78" t="str">
            <v>Heparin natri</v>
          </cell>
          <cell r="D78">
            <v>5</v>
          </cell>
          <cell r="E78" t="str">
            <v>25.000 IU/5ml</v>
          </cell>
          <cell r="F78" t="str">
            <v>Tiêm/Tiêm truyền</v>
          </cell>
          <cell r="G78" t="str">
            <v>Thuốc tiêm/ Thuốc tiêm truyền</v>
          </cell>
          <cell r="H78" t="str">
            <v>Lọ</v>
          </cell>
          <cell r="I78">
            <v>119500</v>
          </cell>
          <cell r="J78">
            <v>18000</v>
          </cell>
          <cell r="K78">
            <v>18000</v>
          </cell>
          <cell r="L78">
            <v>0</v>
          </cell>
          <cell r="M78">
            <v>3500</v>
          </cell>
          <cell r="N78">
            <v>300</v>
          </cell>
          <cell r="O78">
            <v>1750</v>
          </cell>
          <cell r="P78">
            <v>0</v>
          </cell>
          <cell r="Q78">
            <v>0</v>
          </cell>
          <cell r="R78">
            <v>2000</v>
          </cell>
          <cell r="S78">
            <v>0</v>
          </cell>
          <cell r="T78">
            <v>1700</v>
          </cell>
          <cell r="U78">
            <v>0</v>
          </cell>
          <cell r="V78">
            <v>2500</v>
          </cell>
          <cell r="W78">
            <v>2900</v>
          </cell>
          <cell r="X78">
            <v>0</v>
          </cell>
          <cell r="Y78">
            <v>0</v>
          </cell>
          <cell r="Z78">
            <v>0</v>
          </cell>
          <cell r="AA78">
            <v>2300</v>
          </cell>
          <cell r="AB78">
            <v>1050</v>
          </cell>
          <cell r="AC78">
            <v>0</v>
          </cell>
        </row>
        <row r="79">
          <cell r="B79" t="str">
            <v>GTT.072</v>
          </cell>
          <cell r="C79" t="str">
            <v>Insulin người tác dụng nhanh, ngắn</v>
          </cell>
          <cell r="D79">
            <v>5</v>
          </cell>
          <cell r="E79" t="str">
            <v>40 IU/ml; 10 ml</v>
          </cell>
          <cell r="F79" t="str">
            <v>Tiêm</v>
          </cell>
          <cell r="G79" t="str">
            <v>Thuốc tiêm</v>
          </cell>
          <cell r="H79" t="str">
            <v>Chai/Lọ/Túi</v>
          </cell>
          <cell r="I79">
            <v>90650</v>
          </cell>
          <cell r="J79">
            <v>18620</v>
          </cell>
          <cell r="K79">
            <v>18620</v>
          </cell>
          <cell r="L79">
            <v>0</v>
          </cell>
          <cell r="M79">
            <v>8000</v>
          </cell>
          <cell r="N79">
            <v>60</v>
          </cell>
          <cell r="O79">
            <v>1960</v>
          </cell>
          <cell r="P79">
            <v>75</v>
          </cell>
          <cell r="Q79">
            <v>1000</v>
          </cell>
          <cell r="R79">
            <v>1350</v>
          </cell>
          <cell r="S79">
            <v>0</v>
          </cell>
          <cell r="T79">
            <v>1200</v>
          </cell>
          <cell r="U79">
            <v>0</v>
          </cell>
          <cell r="V79">
            <v>2800</v>
          </cell>
          <cell r="W79">
            <v>280</v>
          </cell>
          <cell r="X79">
            <v>0</v>
          </cell>
          <cell r="Y79">
            <v>0</v>
          </cell>
          <cell r="Z79">
            <v>15</v>
          </cell>
          <cell r="AA79">
            <v>0</v>
          </cell>
          <cell r="AB79">
            <v>380</v>
          </cell>
          <cell r="AC79">
            <v>1500</v>
          </cell>
        </row>
        <row r="80">
          <cell r="B80" t="str">
            <v>GTT.073</v>
          </cell>
          <cell r="C80" t="str">
            <v>Insulin người trộn, hỗn hợp</v>
          </cell>
          <cell r="D80">
            <v>1</v>
          </cell>
          <cell r="E80" t="str">
            <v>300IU/3ml (20/80)</v>
          </cell>
          <cell r="F80" t="str">
            <v>Tiêm</v>
          </cell>
          <cell r="G80" t="str">
            <v>Thuốc tiêm</v>
          </cell>
          <cell r="H80" t="str">
            <v>Ống</v>
          </cell>
          <cell r="I80">
            <v>151500</v>
          </cell>
          <cell r="J80">
            <v>31880</v>
          </cell>
          <cell r="K80">
            <v>31880</v>
          </cell>
          <cell r="L80">
            <v>0</v>
          </cell>
          <cell r="M80">
            <v>0</v>
          </cell>
          <cell r="N80">
            <v>0</v>
          </cell>
          <cell r="O80">
            <v>2450</v>
          </cell>
          <cell r="P80">
            <v>0</v>
          </cell>
          <cell r="Q80">
            <v>0</v>
          </cell>
          <cell r="R80">
            <v>3500</v>
          </cell>
          <cell r="S80">
            <v>0</v>
          </cell>
          <cell r="T80">
            <v>3000</v>
          </cell>
          <cell r="U80">
            <v>0</v>
          </cell>
          <cell r="V80">
            <v>5000</v>
          </cell>
          <cell r="W80">
            <v>10600</v>
          </cell>
          <cell r="X80">
            <v>0</v>
          </cell>
          <cell r="Y80">
            <v>0</v>
          </cell>
          <cell r="Z80">
            <v>0</v>
          </cell>
          <cell r="AA80">
            <v>5830</v>
          </cell>
          <cell r="AB80">
            <v>1500</v>
          </cell>
          <cell r="AC80">
            <v>0</v>
          </cell>
        </row>
        <row r="81">
          <cell r="B81" t="str">
            <v>GTT.074</v>
          </cell>
          <cell r="C81" t="str">
            <v>Insulin người trộn, hỗn hợp</v>
          </cell>
          <cell r="D81">
            <v>1</v>
          </cell>
          <cell r="E81" t="str">
            <v>1000IU/10ml (30/70)</v>
          </cell>
          <cell r="F81" t="str">
            <v>Tiêm</v>
          </cell>
          <cell r="G81" t="str">
            <v>Thuốc tiêm</v>
          </cell>
          <cell r="H81" t="str">
            <v>Chai/Lọ/Túi</v>
          </cell>
          <cell r="I81">
            <v>55000</v>
          </cell>
          <cell r="J81">
            <v>80670</v>
          </cell>
          <cell r="K81">
            <v>80670</v>
          </cell>
          <cell r="L81">
            <v>0</v>
          </cell>
          <cell r="M81">
            <v>17500</v>
          </cell>
          <cell r="N81">
            <v>0</v>
          </cell>
          <cell r="O81">
            <v>14000</v>
          </cell>
          <cell r="P81">
            <v>70</v>
          </cell>
          <cell r="Q81">
            <v>2200</v>
          </cell>
          <cell r="R81">
            <v>4000</v>
          </cell>
          <cell r="S81">
            <v>700</v>
          </cell>
          <cell r="T81">
            <v>6000</v>
          </cell>
          <cell r="U81">
            <v>0</v>
          </cell>
          <cell r="V81">
            <v>4000</v>
          </cell>
          <cell r="W81">
            <v>4500</v>
          </cell>
          <cell r="X81">
            <v>0</v>
          </cell>
          <cell r="Y81">
            <v>0</v>
          </cell>
          <cell r="Z81">
            <v>2700</v>
          </cell>
          <cell r="AA81">
            <v>14000</v>
          </cell>
          <cell r="AB81">
            <v>7500</v>
          </cell>
          <cell r="AC81">
            <v>3500</v>
          </cell>
        </row>
        <row r="82">
          <cell r="B82" t="str">
            <v>GTT.075</v>
          </cell>
          <cell r="C82" t="str">
            <v>Insulin người trộn, hỗn hợp</v>
          </cell>
          <cell r="D82">
            <v>2</v>
          </cell>
          <cell r="E82" t="str">
            <v>1000IU/10ml (30/70)</v>
          </cell>
          <cell r="F82" t="str">
            <v>Tiêm</v>
          </cell>
          <cell r="G82" t="str">
            <v>Thuốc tiêm</v>
          </cell>
          <cell r="H82" t="str">
            <v>Chai/Lọ/Túi</v>
          </cell>
          <cell r="I82">
            <v>54999</v>
          </cell>
          <cell r="J82">
            <v>51430</v>
          </cell>
          <cell r="K82">
            <v>51430</v>
          </cell>
          <cell r="L82">
            <v>0</v>
          </cell>
          <cell r="M82">
            <v>11500</v>
          </cell>
          <cell r="N82">
            <v>0</v>
          </cell>
          <cell r="O82">
            <v>7000</v>
          </cell>
          <cell r="P82">
            <v>0</v>
          </cell>
          <cell r="Q82">
            <v>2500</v>
          </cell>
          <cell r="R82">
            <v>2400</v>
          </cell>
          <cell r="S82">
            <v>700</v>
          </cell>
          <cell r="T82">
            <v>9300</v>
          </cell>
          <cell r="U82">
            <v>0</v>
          </cell>
          <cell r="V82">
            <v>4200</v>
          </cell>
          <cell r="W82">
            <v>0</v>
          </cell>
          <cell r="X82">
            <v>0</v>
          </cell>
          <cell r="Y82">
            <v>0</v>
          </cell>
          <cell r="Z82">
            <v>1800</v>
          </cell>
          <cell r="AA82">
            <v>2330</v>
          </cell>
          <cell r="AB82">
            <v>5200</v>
          </cell>
          <cell r="AC82">
            <v>4500</v>
          </cell>
        </row>
        <row r="83">
          <cell r="B83" t="str">
            <v>GTT.076</v>
          </cell>
          <cell r="C83" t="str">
            <v>Insulin người trộn, hỗn hợp</v>
          </cell>
          <cell r="D83">
            <v>1</v>
          </cell>
          <cell r="E83" t="str">
            <v>300IU/3ml(30/70)</v>
          </cell>
          <cell r="F83" t="str">
            <v>Tiêm</v>
          </cell>
          <cell r="G83" t="str">
            <v>Thuốc tiêm đóng sẵn trong dụng cụ tiêm</v>
          </cell>
          <cell r="H83" t="str">
            <v>Bút tiêm</v>
          </cell>
          <cell r="I83">
            <v>72000</v>
          </cell>
          <cell r="J83">
            <v>31950</v>
          </cell>
          <cell r="K83">
            <v>31950</v>
          </cell>
          <cell r="L83">
            <v>0</v>
          </cell>
          <cell r="M83">
            <v>0</v>
          </cell>
          <cell r="N83">
            <v>0</v>
          </cell>
          <cell r="O83">
            <v>7000</v>
          </cell>
          <cell r="P83">
            <v>0</v>
          </cell>
          <cell r="Q83">
            <v>1100</v>
          </cell>
          <cell r="R83">
            <v>500</v>
          </cell>
          <cell r="S83">
            <v>700</v>
          </cell>
          <cell r="T83">
            <v>0</v>
          </cell>
          <cell r="U83">
            <v>0</v>
          </cell>
          <cell r="V83">
            <v>4000</v>
          </cell>
          <cell r="W83">
            <v>4000</v>
          </cell>
          <cell r="X83">
            <v>0</v>
          </cell>
          <cell r="Y83">
            <v>0</v>
          </cell>
          <cell r="Z83">
            <v>0</v>
          </cell>
          <cell r="AA83">
            <v>14000</v>
          </cell>
          <cell r="AB83">
            <v>650</v>
          </cell>
          <cell r="AC83">
            <v>0</v>
          </cell>
        </row>
        <row r="84">
          <cell r="B84" t="str">
            <v>GTT.077</v>
          </cell>
          <cell r="C84" t="str">
            <v>Irbesartan</v>
          </cell>
          <cell r="D84">
            <v>4</v>
          </cell>
          <cell r="E84" t="str">
            <v>150 mg</v>
          </cell>
          <cell r="F84" t="str">
            <v>Uống</v>
          </cell>
          <cell r="G84" t="str">
            <v>Viên giải phóng có kiểm soát</v>
          </cell>
          <cell r="H84" t="str">
            <v>Viên</v>
          </cell>
          <cell r="I84">
            <v>6200</v>
          </cell>
          <cell r="J84">
            <v>130000</v>
          </cell>
          <cell r="K84">
            <v>130000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30000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100000</v>
          </cell>
          <cell r="AC84">
            <v>0</v>
          </cell>
        </row>
        <row r="85">
          <cell r="B85" t="str">
            <v>GTT.078</v>
          </cell>
          <cell r="C85" t="str">
            <v>Irbesartan + hydroclorothiazid</v>
          </cell>
          <cell r="D85">
            <v>3</v>
          </cell>
          <cell r="E85" t="str">
            <v>150 mg; 12,5 mg</v>
          </cell>
          <cell r="F85" t="str">
            <v>Uống</v>
          </cell>
          <cell r="G85" t="str">
            <v>Viên</v>
          </cell>
          <cell r="H85" t="str">
            <v>Viên</v>
          </cell>
          <cell r="I85">
            <v>3360</v>
          </cell>
          <cell r="J85">
            <v>346000</v>
          </cell>
          <cell r="K85">
            <v>346000</v>
          </cell>
          <cell r="L85">
            <v>0</v>
          </cell>
          <cell r="M85">
            <v>0</v>
          </cell>
          <cell r="N85">
            <v>0</v>
          </cell>
          <cell r="O85">
            <v>105000</v>
          </cell>
          <cell r="P85">
            <v>0</v>
          </cell>
          <cell r="Q85">
            <v>21000</v>
          </cell>
          <cell r="R85">
            <v>50000</v>
          </cell>
          <cell r="S85">
            <v>0</v>
          </cell>
          <cell r="T85">
            <v>0</v>
          </cell>
          <cell r="U85">
            <v>0</v>
          </cell>
          <cell r="V85">
            <v>100000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70000</v>
          </cell>
        </row>
        <row r="86">
          <cell r="B86" t="str">
            <v>GTT.079</v>
          </cell>
          <cell r="C86" t="str">
            <v>Isofluran</v>
          </cell>
          <cell r="D86">
            <v>1</v>
          </cell>
          <cell r="E86" t="str">
            <v>100%/250ml</v>
          </cell>
          <cell r="F86" t="str">
            <v>Đường hô hấp</v>
          </cell>
          <cell r="G86" t="str">
            <v>Thuốc gây mê đường hô hấp</v>
          </cell>
          <cell r="H86" t="str">
            <v>Chai/Lọ/Túi</v>
          </cell>
          <cell r="I86">
            <v>540000</v>
          </cell>
          <cell r="J86">
            <v>197</v>
          </cell>
          <cell r="K86">
            <v>197</v>
          </cell>
          <cell r="L86">
            <v>0</v>
          </cell>
          <cell r="M86">
            <v>115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  <cell r="T86">
            <v>0</v>
          </cell>
          <cell r="U86">
            <v>0</v>
          </cell>
          <cell r="V86">
            <v>10</v>
          </cell>
          <cell r="W86">
            <v>40</v>
          </cell>
          <cell r="X86">
            <v>0</v>
          </cell>
          <cell r="Y86">
            <v>0</v>
          </cell>
          <cell r="Z86">
            <v>0</v>
          </cell>
          <cell r="AA86">
            <v>30</v>
          </cell>
          <cell r="AB86">
            <v>0</v>
          </cell>
          <cell r="AC86">
            <v>0</v>
          </cell>
        </row>
        <row r="87">
          <cell r="B87" t="str">
            <v>GTT.080</v>
          </cell>
          <cell r="C87" t="str">
            <v>Ketamin</v>
          </cell>
          <cell r="D87">
            <v>1</v>
          </cell>
          <cell r="E87" t="str">
            <v>500mg/10ml</v>
          </cell>
          <cell r="F87" t="str">
            <v>Tiêm/Tiêm truyền</v>
          </cell>
          <cell r="G87" t="str">
            <v>Thuốc tiêm/ Thuốc tiêm truyền</v>
          </cell>
          <cell r="H87" t="str">
            <v>Chai/Lọ/Túi</v>
          </cell>
          <cell r="I87">
            <v>60800</v>
          </cell>
          <cell r="J87">
            <v>1132</v>
          </cell>
          <cell r="K87">
            <v>1132</v>
          </cell>
          <cell r="L87">
            <v>0</v>
          </cell>
          <cell r="M87">
            <v>600</v>
          </cell>
          <cell r="N87">
            <v>300</v>
          </cell>
          <cell r="O87">
            <v>60</v>
          </cell>
          <cell r="P87">
            <v>0</v>
          </cell>
          <cell r="Q87">
            <v>0</v>
          </cell>
          <cell r="R87">
            <v>20</v>
          </cell>
          <cell r="S87">
            <v>0</v>
          </cell>
          <cell r="T87">
            <v>12</v>
          </cell>
          <cell r="U87">
            <v>0</v>
          </cell>
          <cell r="V87">
            <v>40</v>
          </cell>
          <cell r="W87">
            <v>25</v>
          </cell>
          <cell r="X87">
            <v>0</v>
          </cell>
          <cell r="Y87">
            <v>0</v>
          </cell>
          <cell r="Z87">
            <v>0</v>
          </cell>
          <cell r="AA87">
            <v>50</v>
          </cell>
          <cell r="AB87">
            <v>25</v>
          </cell>
          <cell r="AC87">
            <v>0</v>
          </cell>
        </row>
        <row r="88">
          <cell r="B88" t="str">
            <v>GTT.081</v>
          </cell>
          <cell r="C88" t="str">
            <v>Lansoprazol</v>
          </cell>
          <cell r="D88">
            <v>1</v>
          </cell>
          <cell r="E88" t="str">
            <v>15mg</v>
          </cell>
          <cell r="F88" t="str">
            <v>Uống</v>
          </cell>
          <cell r="G88" t="str">
            <v>Viên bao tan ở ruột</v>
          </cell>
          <cell r="H88" t="str">
            <v>Viên</v>
          </cell>
          <cell r="I88">
            <v>4950</v>
          </cell>
          <cell r="J88">
            <v>401880</v>
          </cell>
          <cell r="K88">
            <v>401880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70000</v>
          </cell>
          <cell r="S88">
            <v>5880</v>
          </cell>
          <cell r="T88">
            <v>0</v>
          </cell>
          <cell r="U88">
            <v>0</v>
          </cell>
          <cell r="V88">
            <v>200000</v>
          </cell>
          <cell r="W88">
            <v>0</v>
          </cell>
          <cell r="X88">
            <v>0</v>
          </cell>
          <cell r="Y88">
            <v>0</v>
          </cell>
          <cell r="Z88">
            <v>6000</v>
          </cell>
          <cell r="AA88">
            <v>70000</v>
          </cell>
          <cell r="AB88">
            <v>35000</v>
          </cell>
          <cell r="AC88">
            <v>15000</v>
          </cell>
        </row>
        <row r="89">
          <cell r="B89" t="str">
            <v>GTT.082</v>
          </cell>
          <cell r="C89" t="str">
            <v>Levobupivacain</v>
          </cell>
          <cell r="D89">
            <v>4</v>
          </cell>
          <cell r="E89" t="str">
            <v>50mg/10ml</v>
          </cell>
          <cell r="F89" t="str">
            <v>Tiêm/Tiêm truyền</v>
          </cell>
          <cell r="G89" t="str">
            <v>Thuốc tiêm/ Thuốc tiêm truyền</v>
          </cell>
          <cell r="H89" t="str">
            <v>Chai/Lọ/Túi</v>
          </cell>
          <cell r="I89">
            <v>84000</v>
          </cell>
          <cell r="J89">
            <v>2405</v>
          </cell>
          <cell r="K89">
            <v>2405</v>
          </cell>
          <cell r="L89">
            <v>0</v>
          </cell>
          <cell r="M89">
            <v>1200</v>
          </cell>
          <cell r="N89">
            <v>600</v>
          </cell>
          <cell r="O89">
            <v>265</v>
          </cell>
          <cell r="P89">
            <v>0</v>
          </cell>
          <cell r="Q89">
            <v>0</v>
          </cell>
          <cell r="R89">
            <v>140</v>
          </cell>
          <cell r="S89">
            <v>0</v>
          </cell>
          <cell r="T89">
            <v>0</v>
          </cell>
          <cell r="U89">
            <v>0</v>
          </cell>
          <cell r="V89">
            <v>150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50</v>
          </cell>
          <cell r="AC89">
            <v>0</v>
          </cell>
        </row>
        <row r="90">
          <cell r="B90" t="str">
            <v>GTT.083</v>
          </cell>
          <cell r="C90" t="str">
            <v>Lidocain</v>
          </cell>
          <cell r="D90">
            <v>4</v>
          </cell>
          <cell r="E90" t="str">
            <v>40mg/ 2ml</v>
          </cell>
          <cell r="F90" t="str">
            <v>Tiêm/Tiêm truyền</v>
          </cell>
          <cell r="G90" t="str">
            <v>Thuốc tiêm/ Thuốc tiêm truyền</v>
          </cell>
          <cell r="H90" t="str">
            <v>Ống</v>
          </cell>
          <cell r="I90">
            <v>362</v>
          </cell>
          <cell r="J90">
            <v>213050</v>
          </cell>
          <cell r="K90">
            <v>213050</v>
          </cell>
          <cell r="L90">
            <v>0</v>
          </cell>
          <cell r="M90">
            <v>70000</v>
          </cell>
          <cell r="N90">
            <v>16000</v>
          </cell>
          <cell r="O90">
            <v>32200</v>
          </cell>
          <cell r="P90">
            <v>700</v>
          </cell>
          <cell r="Q90">
            <v>100</v>
          </cell>
          <cell r="R90">
            <v>7250</v>
          </cell>
          <cell r="S90">
            <v>0</v>
          </cell>
          <cell r="T90">
            <v>17000</v>
          </cell>
          <cell r="U90">
            <v>0</v>
          </cell>
          <cell r="V90">
            <v>16000</v>
          </cell>
          <cell r="W90">
            <v>14000</v>
          </cell>
          <cell r="X90">
            <v>2800</v>
          </cell>
          <cell r="Y90">
            <v>0</v>
          </cell>
          <cell r="Z90">
            <v>7000</v>
          </cell>
          <cell r="AA90">
            <v>25000</v>
          </cell>
          <cell r="AB90">
            <v>5000</v>
          </cell>
          <cell r="AC90">
            <v>0</v>
          </cell>
        </row>
        <row r="91">
          <cell r="B91" t="str">
            <v>GTT.084</v>
          </cell>
          <cell r="C91" t="str">
            <v>Lidocain</v>
          </cell>
          <cell r="D91">
            <v>4</v>
          </cell>
          <cell r="E91" t="str">
            <v>200mg/10ml</v>
          </cell>
          <cell r="F91" t="str">
            <v>Tiêm/Tiêm truyền</v>
          </cell>
          <cell r="G91" t="str">
            <v>Thuốc tiêm/ Thuốc tiêm truyền</v>
          </cell>
          <cell r="H91" t="str">
            <v>Chai/Lọ/Túi</v>
          </cell>
          <cell r="I91">
            <v>15000</v>
          </cell>
          <cell r="J91">
            <v>920</v>
          </cell>
          <cell r="K91">
            <v>920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820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100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B92" t="str">
            <v>GTT.085</v>
          </cell>
          <cell r="C92" t="str">
            <v>Lidocain</v>
          </cell>
          <cell r="D92">
            <v>1</v>
          </cell>
          <cell r="E92" t="str">
            <v>10%; 38g</v>
          </cell>
          <cell r="F92" t="str">
            <v>Dùng ngoài</v>
          </cell>
          <cell r="G92" t="str">
            <v>Thuốc xịt ngoài da</v>
          </cell>
          <cell r="H92" t="str">
            <v>Chai/Lọ/Túi</v>
          </cell>
          <cell r="I92">
            <v>159000</v>
          </cell>
          <cell r="J92">
            <v>94</v>
          </cell>
          <cell r="K92">
            <v>94</v>
          </cell>
          <cell r="L92">
            <v>0</v>
          </cell>
          <cell r="M92">
            <v>0</v>
          </cell>
          <cell r="N92">
            <v>24</v>
          </cell>
          <cell r="O92">
            <v>28</v>
          </cell>
          <cell r="P92">
            <v>14</v>
          </cell>
          <cell r="Q92">
            <v>1</v>
          </cell>
          <cell r="R92">
            <v>0</v>
          </cell>
          <cell r="S92">
            <v>0</v>
          </cell>
          <cell r="T92">
            <v>5</v>
          </cell>
          <cell r="U92">
            <v>0</v>
          </cell>
          <cell r="V92">
            <v>0</v>
          </cell>
          <cell r="W92">
            <v>20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2</v>
          </cell>
          <cell r="AC92">
            <v>0</v>
          </cell>
        </row>
        <row r="93">
          <cell r="B93" t="str">
            <v>GTT.086</v>
          </cell>
          <cell r="C93" t="str">
            <v>Lidocain + epinephrin</v>
          </cell>
          <cell r="D93">
            <v>1</v>
          </cell>
          <cell r="E93" t="str">
            <v>36mg; 18,13mcg /1,8ml</v>
          </cell>
          <cell r="F93" t="str">
            <v>Tiêm/Tiêm truyền</v>
          </cell>
          <cell r="G93" t="str">
            <v>Thuốc tiêm/ Thuốc tiêm truyền</v>
          </cell>
          <cell r="H93" t="str">
            <v>Ống</v>
          </cell>
          <cell r="I93">
            <v>12291</v>
          </cell>
          <cell r="J93">
            <v>9100</v>
          </cell>
          <cell r="K93">
            <v>9100</v>
          </cell>
          <cell r="L93">
            <v>0</v>
          </cell>
          <cell r="M93">
            <v>1200</v>
          </cell>
          <cell r="N93">
            <v>280</v>
          </cell>
          <cell r="O93">
            <v>2800</v>
          </cell>
          <cell r="P93">
            <v>0</v>
          </cell>
          <cell r="Q93">
            <v>0</v>
          </cell>
          <cell r="R93">
            <v>800</v>
          </cell>
          <cell r="S93">
            <v>0</v>
          </cell>
          <cell r="T93">
            <v>0</v>
          </cell>
          <cell r="U93">
            <v>500</v>
          </cell>
          <cell r="V93">
            <v>0</v>
          </cell>
          <cell r="W93">
            <v>3500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20</v>
          </cell>
          <cell r="AC93">
            <v>0</v>
          </cell>
        </row>
        <row r="94">
          <cell r="B94" t="str">
            <v>GTT.087</v>
          </cell>
          <cell r="C94" t="str">
            <v>Lisinopril</v>
          </cell>
          <cell r="D94">
            <v>2</v>
          </cell>
          <cell r="E94" t="str">
            <v>10mg</v>
          </cell>
          <cell r="F94" t="str">
            <v>Uống</v>
          </cell>
          <cell r="G94" t="str">
            <v>Viên</v>
          </cell>
          <cell r="H94" t="str">
            <v>Viên</v>
          </cell>
          <cell r="I94">
            <v>1300</v>
          </cell>
          <cell r="J94">
            <v>1122300</v>
          </cell>
          <cell r="K94">
            <v>1122300</v>
          </cell>
          <cell r="L94">
            <v>0</v>
          </cell>
          <cell r="M94">
            <v>0</v>
          </cell>
          <cell r="N94">
            <v>0</v>
          </cell>
          <cell r="O94">
            <v>408300</v>
          </cell>
          <cell r="P94">
            <v>0</v>
          </cell>
          <cell r="Q94">
            <v>35000</v>
          </cell>
          <cell r="R94">
            <v>85000</v>
          </cell>
          <cell r="S94">
            <v>0</v>
          </cell>
          <cell r="T94">
            <v>100000</v>
          </cell>
          <cell r="U94">
            <v>0</v>
          </cell>
          <cell r="V94">
            <v>30000</v>
          </cell>
          <cell r="W94">
            <v>13000</v>
          </cell>
          <cell r="X94">
            <v>0</v>
          </cell>
          <cell r="Y94">
            <v>0</v>
          </cell>
          <cell r="Z94">
            <v>40000</v>
          </cell>
          <cell r="AA94">
            <v>256000</v>
          </cell>
          <cell r="AB94">
            <v>85000</v>
          </cell>
          <cell r="AC94">
            <v>70000</v>
          </cell>
        </row>
        <row r="95">
          <cell r="B95" t="str">
            <v>GTT.088</v>
          </cell>
          <cell r="C95" t="str">
            <v>Lisinopril + hydroclorothiazid</v>
          </cell>
          <cell r="D95">
            <v>1</v>
          </cell>
          <cell r="E95" t="str">
            <v>10mg+12,5mg</v>
          </cell>
          <cell r="F95" t="str">
            <v>Uống</v>
          </cell>
          <cell r="G95" t="str">
            <v>Viên</v>
          </cell>
          <cell r="H95" t="str">
            <v>Viên</v>
          </cell>
          <cell r="I95">
            <v>2950</v>
          </cell>
          <cell r="J95">
            <v>582650</v>
          </cell>
          <cell r="K95">
            <v>582650</v>
          </cell>
          <cell r="L95">
            <v>0</v>
          </cell>
          <cell r="M95">
            <v>0</v>
          </cell>
          <cell r="N95">
            <v>0</v>
          </cell>
          <cell r="O95">
            <v>116200</v>
          </cell>
          <cell r="P95">
            <v>450</v>
          </cell>
          <cell r="Q95">
            <v>35000</v>
          </cell>
          <cell r="R95">
            <v>52000</v>
          </cell>
          <cell r="S95">
            <v>0</v>
          </cell>
          <cell r="T95">
            <v>50000</v>
          </cell>
          <cell r="U95">
            <v>0</v>
          </cell>
          <cell r="V95">
            <v>0</v>
          </cell>
          <cell r="W95">
            <v>64000</v>
          </cell>
          <cell r="X95">
            <v>0</v>
          </cell>
          <cell r="Y95">
            <v>0</v>
          </cell>
          <cell r="Z95">
            <v>0</v>
          </cell>
          <cell r="AA95">
            <v>140000</v>
          </cell>
          <cell r="AB95">
            <v>25000</v>
          </cell>
          <cell r="AC95">
            <v>100000</v>
          </cell>
        </row>
        <row r="96">
          <cell r="B96" t="str">
            <v>GTT.089</v>
          </cell>
          <cell r="C96" t="str">
            <v>Lisinopril + hydroclorothiazid</v>
          </cell>
          <cell r="D96">
            <v>2</v>
          </cell>
          <cell r="E96" t="str">
            <v>10mg+12,5mg</v>
          </cell>
          <cell r="F96" t="str">
            <v>Uống</v>
          </cell>
          <cell r="G96" t="str">
            <v>Viên</v>
          </cell>
          <cell r="H96" t="str">
            <v>Viên</v>
          </cell>
          <cell r="I96">
            <v>2510</v>
          </cell>
          <cell r="J96">
            <v>780200</v>
          </cell>
          <cell r="K96">
            <v>780200</v>
          </cell>
          <cell r="L96">
            <v>0</v>
          </cell>
          <cell r="M96">
            <v>115000</v>
          </cell>
          <cell r="N96">
            <v>0</v>
          </cell>
          <cell r="O96">
            <v>116200</v>
          </cell>
          <cell r="P96">
            <v>0</v>
          </cell>
          <cell r="Q96">
            <v>14000</v>
          </cell>
          <cell r="R96">
            <v>100000</v>
          </cell>
          <cell r="S96">
            <v>0</v>
          </cell>
          <cell r="T96">
            <v>0</v>
          </cell>
          <cell r="U96">
            <v>0</v>
          </cell>
          <cell r="V96">
            <v>110000</v>
          </cell>
          <cell r="W96">
            <v>300000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25000</v>
          </cell>
          <cell r="AC96">
            <v>0</v>
          </cell>
        </row>
        <row r="97">
          <cell r="B97" t="str">
            <v>GTT.090</v>
          </cell>
          <cell r="C97" t="str">
            <v>Losartan</v>
          </cell>
          <cell r="D97">
            <v>3</v>
          </cell>
          <cell r="E97" t="str">
            <v>50mg</v>
          </cell>
          <cell r="F97" t="str">
            <v>Uống</v>
          </cell>
          <cell r="G97" t="str">
            <v>Viên</v>
          </cell>
          <cell r="H97" t="str">
            <v>Viên</v>
          </cell>
          <cell r="I97">
            <v>940</v>
          </cell>
          <cell r="J97">
            <v>1847000</v>
          </cell>
          <cell r="K97">
            <v>1847000</v>
          </cell>
          <cell r="L97">
            <v>0</v>
          </cell>
          <cell r="M97">
            <v>290000</v>
          </cell>
          <cell r="N97">
            <v>0</v>
          </cell>
          <cell r="O97">
            <v>164000</v>
          </cell>
          <cell r="P97">
            <v>0</v>
          </cell>
          <cell r="Q97">
            <v>0</v>
          </cell>
          <cell r="R97">
            <v>0</v>
          </cell>
          <cell r="S97">
            <v>100000</v>
          </cell>
          <cell r="T97">
            <v>220000</v>
          </cell>
          <cell r="U97">
            <v>0</v>
          </cell>
          <cell r="V97">
            <v>670000</v>
          </cell>
          <cell r="W97">
            <v>38000</v>
          </cell>
          <cell r="X97">
            <v>0</v>
          </cell>
          <cell r="Y97">
            <v>0</v>
          </cell>
          <cell r="Z97">
            <v>0</v>
          </cell>
          <cell r="AA97">
            <v>140000</v>
          </cell>
          <cell r="AB97">
            <v>75000</v>
          </cell>
          <cell r="AC97">
            <v>150000</v>
          </cell>
        </row>
        <row r="98">
          <cell r="B98" t="str">
            <v>GTT.091</v>
          </cell>
          <cell r="C98" t="str">
            <v>Losartan + hydroclorothiazid</v>
          </cell>
          <cell r="D98">
            <v>4</v>
          </cell>
          <cell r="E98" t="str">
            <v>100mg + 12,5mg</v>
          </cell>
          <cell r="F98" t="str">
            <v>Uống</v>
          </cell>
          <cell r="G98" t="str">
            <v>Viên</v>
          </cell>
          <cell r="H98" t="str">
            <v>Viên</v>
          </cell>
          <cell r="I98">
            <v>2016</v>
          </cell>
          <cell r="J98">
            <v>1145100</v>
          </cell>
          <cell r="K98">
            <v>1145100</v>
          </cell>
          <cell r="L98">
            <v>0</v>
          </cell>
          <cell r="M98">
            <v>0</v>
          </cell>
          <cell r="N98">
            <v>0</v>
          </cell>
          <cell r="O98">
            <v>250000</v>
          </cell>
          <cell r="P98">
            <v>500</v>
          </cell>
          <cell r="Q98">
            <v>0</v>
          </cell>
          <cell r="R98">
            <v>50000</v>
          </cell>
          <cell r="S98">
            <v>0</v>
          </cell>
          <cell r="T98">
            <v>100000</v>
          </cell>
          <cell r="U98">
            <v>0</v>
          </cell>
          <cell r="V98">
            <v>100000</v>
          </cell>
          <cell r="W98">
            <v>348000</v>
          </cell>
          <cell r="X98">
            <v>0</v>
          </cell>
          <cell r="Y98">
            <v>0</v>
          </cell>
          <cell r="Z98">
            <v>0</v>
          </cell>
          <cell r="AA98">
            <v>46600</v>
          </cell>
          <cell r="AB98">
            <v>200000</v>
          </cell>
          <cell r="AC98">
            <v>50000</v>
          </cell>
        </row>
        <row r="99">
          <cell r="B99" t="str">
            <v>GTT.092</v>
          </cell>
          <cell r="C99" t="str">
            <v>Lovastatin</v>
          </cell>
          <cell r="D99">
            <v>4</v>
          </cell>
          <cell r="E99" t="str">
            <v>10mg</v>
          </cell>
          <cell r="F99" t="str">
            <v>Uống</v>
          </cell>
          <cell r="G99" t="str">
            <v>Viên</v>
          </cell>
          <cell r="H99" t="str">
            <v>Viên</v>
          </cell>
          <cell r="I99">
            <v>1113</v>
          </cell>
          <cell r="J99">
            <v>2443300</v>
          </cell>
          <cell r="K99">
            <v>2443300</v>
          </cell>
          <cell r="L99">
            <v>0</v>
          </cell>
          <cell r="M99">
            <v>175000</v>
          </cell>
          <cell r="N99">
            <v>0</v>
          </cell>
          <cell r="O99">
            <v>280000</v>
          </cell>
          <cell r="P99">
            <v>0</v>
          </cell>
          <cell r="Q99">
            <v>0</v>
          </cell>
          <cell r="R99">
            <v>450000</v>
          </cell>
          <cell r="S99">
            <v>0</v>
          </cell>
          <cell r="T99">
            <v>340000</v>
          </cell>
          <cell r="U99">
            <v>0</v>
          </cell>
          <cell r="V99">
            <v>380000</v>
          </cell>
          <cell r="W99">
            <v>260000</v>
          </cell>
          <cell r="X99">
            <v>0</v>
          </cell>
          <cell r="Y99">
            <v>0</v>
          </cell>
          <cell r="Z99">
            <v>20000</v>
          </cell>
          <cell r="AA99">
            <v>58300</v>
          </cell>
          <cell r="AB99">
            <v>180000</v>
          </cell>
          <cell r="AC99">
            <v>300000</v>
          </cell>
        </row>
        <row r="100">
          <cell r="B100" t="str">
            <v>GTT.093</v>
          </cell>
          <cell r="C100" t="str">
            <v>Magnesi sulfat</v>
          </cell>
          <cell r="D100">
            <v>4</v>
          </cell>
          <cell r="E100" t="str">
            <v>15% 10ml</v>
          </cell>
          <cell r="F100" t="str">
            <v>Tiêm/Tiêm truyền</v>
          </cell>
          <cell r="G100" t="str">
            <v>Thuốc tiêm/ Thuốc tiêm truyền</v>
          </cell>
          <cell r="H100" t="str">
            <v>Ống</v>
          </cell>
          <cell r="I100">
            <v>2898</v>
          </cell>
          <cell r="J100">
            <v>20620</v>
          </cell>
          <cell r="K100">
            <v>20620</v>
          </cell>
          <cell r="L100">
            <v>0</v>
          </cell>
          <cell r="M100">
            <v>17500</v>
          </cell>
          <cell r="N100">
            <v>2500</v>
          </cell>
          <cell r="O100">
            <v>170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70</v>
          </cell>
          <cell r="U100">
            <v>0</v>
          </cell>
          <cell r="V100">
            <v>40</v>
          </cell>
          <cell r="W100">
            <v>100</v>
          </cell>
          <cell r="X100">
            <v>0</v>
          </cell>
          <cell r="Y100">
            <v>0</v>
          </cell>
          <cell r="Z100">
            <v>0</v>
          </cell>
          <cell r="AA100">
            <v>140</v>
          </cell>
          <cell r="AB100">
            <v>50</v>
          </cell>
          <cell r="AC100">
            <v>0</v>
          </cell>
        </row>
        <row r="101">
          <cell r="B101" t="str">
            <v>GTT.094</v>
          </cell>
          <cell r="C101" t="str">
            <v>Meropenem</v>
          </cell>
          <cell r="D101">
            <v>4</v>
          </cell>
          <cell r="E101" t="str">
            <v>1g</v>
          </cell>
          <cell r="F101" t="str">
            <v>Tiêm/Tiêm truyền</v>
          </cell>
          <cell r="G101" t="str">
            <v>Thuốc tiêm/ Thuốc tiêm truyền</v>
          </cell>
          <cell r="H101" t="str">
            <v>Chai/Lọ/Túi</v>
          </cell>
          <cell r="I101">
            <v>53500</v>
          </cell>
          <cell r="J101">
            <v>28840</v>
          </cell>
          <cell r="K101">
            <v>28840</v>
          </cell>
          <cell r="L101">
            <v>0</v>
          </cell>
          <cell r="M101">
            <v>28000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340</v>
          </cell>
          <cell r="U101">
            <v>0</v>
          </cell>
          <cell r="V101">
            <v>0</v>
          </cell>
          <cell r="W101">
            <v>299.99999999999994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200</v>
          </cell>
          <cell r="AC101">
            <v>0</v>
          </cell>
        </row>
        <row r="102">
          <cell r="B102" t="str">
            <v>GTT.095</v>
          </cell>
          <cell r="C102" t="str">
            <v>Metformin</v>
          </cell>
          <cell r="D102">
            <v>2</v>
          </cell>
          <cell r="E102" t="str">
            <v>750mg</v>
          </cell>
          <cell r="F102" t="str">
            <v>Uống</v>
          </cell>
          <cell r="G102" t="str">
            <v>Viên giải phóng có kiểm soát</v>
          </cell>
          <cell r="H102" t="str">
            <v>Viên</v>
          </cell>
          <cell r="I102">
            <v>1800</v>
          </cell>
          <cell r="J102">
            <v>2536200</v>
          </cell>
          <cell r="K102">
            <v>2536200</v>
          </cell>
          <cell r="L102">
            <v>0</v>
          </cell>
          <cell r="M102">
            <v>0</v>
          </cell>
          <cell r="N102">
            <v>0</v>
          </cell>
          <cell r="O102">
            <v>113900</v>
          </cell>
          <cell r="P102">
            <v>700</v>
          </cell>
          <cell r="Q102">
            <v>190000</v>
          </cell>
          <cell r="R102">
            <v>0</v>
          </cell>
          <cell r="S102">
            <v>200000</v>
          </cell>
          <cell r="T102">
            <v>120000</v>
          </cell>
          <cell r="U102">
            <v>0</v>
          </cell>
          <cell r="V102">
            <v>400000</v>
          </cell>
          <cell r="W102">
            <v>100000</v>
          </cell>
          <cell r="X102">
            <v>0</v>
          </cell>
          <cell r="Y102">
            <v>0</v>
          </cell>
          <cell r="Z102">
            <v>70000</v>
          </cell>
          <cell r="AA102">
            <v>291600</v>
          </cell>
          <cell r="AB102">
            <v>350000</v>
          </cell>
          <cell r="AC102">
            <v>700000</v>
          </cell>
        </row>
        <row r="103">
          <cell r="B103" t="str">
            <v>GTT.096</v>
          </cell>
          <cell r="C103" t="str">
            <v>Metformin hydroclorid</v>
          </cell>
          <cell r="D103">
            <v>2</v>
          </cell>
          <cell r="E103" t="str">
            <v>500mg</v>
          </cell>
          <cell r="F103" t="str">
            <v>Uống</v>
          </cell>
          <cell r="G103" t="str">
            <v>Viên giải phóng có kiểm soát</v>
          </cell>
          <cell r="H103" t="str">
            <v>Viên</v>
          </cell>
          <cell r="I103">
            <v>1200</v>
          </cell>
          <cell r="J103">
            <v>928000</v>
          </cell>
          <cell r="K103">
            <v>928000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28000</v>
          </cell>
          <cell r="R103">
            <v>150000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350000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400000</v>
          </cell>
        </row>
        <row r="104">
          <cell r="B104" t="str">
            <v>GTT.097</v>
          </cell>
          <cell r="C104" t="str">
            <v>Metformin</v>
          </cell>
          <cell r="D104">
            <v>3</v>
          </cell>
          <cell r="E104" t="str">
            <v>500mg</v>
          </cell>
          <cell r="F104" t="str">
            <v>Uống</v>
          </cell>
          <cell r="G104" t="str">
            <v>Viên giải phóng có kiểm soát</v>
          </cell>
          <cell r="H104" t="str">
            <v>Viên</v>
          </cell>
          <cell r="I104">
            <v>795</v>
          </cell>
          <cell r="J104">
            <v>6286250</v>
          </cell>
          <cell r="K104">
            <v>6286250</v>
          </cell>
          <cell r="L104">
            <v>0</v>
          </cell>
          <cell r="M104">
            <v>350000</v>
          </cell>
          <cell r="N104">
            <v>0</v>
          </cell>
          <cell r="O104">
            <v>700000</v>
          </cell>
          <cell r="P104">
            <v>250</v>
          </cell>
          <cell r="Q104">
            <v>100000</v>
          </cell>
          <cell r="R104">
            <v>240000</v>
          </cell>
          <cell r="S104">
            <v>0</v>
          </cell>
          <cell r="T104">
            <v>600000</v>
          </cell>
          <cell r="U104">
            <v>0</v>
          </cell>
          <cell r="V104">
            <v>850000</v>
          </cell>
          <cell r="W104">
            <v>1500000</v>
          </cell>
          <cell r="X104">
            <v>0</v>
          </cell>
          <cell r="Y104">
            <v>0</v>
          </cell>
          <cell r="Z104">
            <v>230000</v>
          </cell>
          <cell r="AA104">
            <v>816000</v>
          </cell>
          <cell r="AB104">
            <v>300000</v>
          </cell>
          <cell r="AC104">
            <v>600000</v>
          </cell>
        </row>
        <row r="105">
          <cell r="B105" t="str">
            <v>GTT.098</v>
          </cell>
          <cell r="C105" t="str">
            <v>Metformin hydroclorid</v>
          </cell>
          <cell r="D105">
            <v>2</v>
          </cell>
          <cell r="E105" t="str">
            <v>1000mg</v>
          </cell>
          <cell r="F105" t="str">
            <v>Uống</v>
          </cell>
          <cell r="G105" t="str">
            <v>Viên giải phóng có kiểm soát</v>
          </cell>
          <cell r="H105" t="str">
            <v>Viên</v>
          </cell>
          <cell r="I105">
            <v>1830</v>
          </cell>
          <cell r="J105">
            <v>1673500</v>
          </cell>
          <cell r="K105">
            <v>1673500</v>
          </cell>
          <cell r="L105">
            <v>0</v>
          </cell>
          <cell r="M105">
            <v>0</v>
          </cell>
          <cell r="N105">
            <v>0</v>
          </cell>
          <cell r="O105">
            <v>116200</v>
          </cell>
          <cell r="P105">
            <v>0</v>
          </cell>
          <cell r="Q105">
            <v>60000</v>
          </cell>
          <cell r="R105">
            <v>360000</v>
          </cell>
          <cell r="S105">
            <v>104000</v>
          </cell>
          <cell r="T105">
            <v>0</v>
          </cell>
          <cell r="U105">
            <v>0</v>
          </cell>
          <cell r="V105">
            <v>300000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583300</v>
          </cell>
          <cell r="AB105">
            <v>0</v>
          </cell>
          <cell r="AC105">
            <v>150000</v>
          </cell>
        </row>
        <row r="106">
          <cell r="B106" t="str">
            <v>GTT.099</v>
          </cell>
          <cell r="C106" t="str">
            <v>Methadon</v>
          </cell>
          <cell r="D106">
            <v>4</v>
          </cell>
          <cell r="E106" t="str">
            <v>10mg/ml; 1000ml</v>
          </cell>
          <cell r="F106" t="str">
            <v>Uống</v>
          </cell>
          <cell r="G106" t="str">
            <v>Dung dịch/ hỗn dịch/ nhũ dịch uống</v>
          </cell>
          <cell r="H106" t="str">
            <v>Chai/Lọ/Túi</v>
          </cell>
          <cell r="I106">
            <v>240000</v>
          </cell>
          <cell r="J106">
            <v>2122</v>
          </cell>
          <cell r="K106">
            <v>2122</v>
          </cell>
          <cell r="L106">
            <v>0</v>
          </cell>
          <cell r="M106">
            <v>0</v>
          </cell>
          <cell r="N106">
            <v>0</v>
          </cell>
          <cell r="O106">
            <v>330</v>
          </cell>
          <cell r="P106">
            <v>0</v>
          </cell>
          <cell r="Q106">
            <v>1342</v>
          </cell>
          <cell r="R106">
            <v>450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B107" t="str">
            <v>GTT.100</v>
          </cell>
          <cell r="C107" t="str">
            <v>Methyl ergometrin maleat</v>
          </cell>
          <cell r="D107">
            <v>1</v>
          </cell>
          <cell r="E107" t="str">
            <v>0,2mg/1ml</v>
          </cell>
          <cell r="F107" t="str">
            <v>Tiêm/Tiêm truyền</v>
          </cell>
          <cell r="G107" t="str">
            <v>Thuốc tiêm/ Thuốc tiêm truyền</v>
          </cell>
          <cell r="H107" t="str">
            <v>Ống</v>
          </cell>
          <cell r="I107">
            <v>18900</v>
          </cell>
          <cell r="J107">
            <v>5294</v>
          </cell>
          <cell r="K107">
            <v>5294</v>
          </cell>
          <cell r="L107">
            <v>0</v>
          </cell>
          <cell r="M107">
            <v>0</v>
          </cell>
          <cell r="N107">
            <v>3000</v>
          </cell>
          <cell r="O107">
            <v>294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1800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200</v>
          </cell>
          <cell r="AC107">
            <v>0</v>
          </cell>
        </row>
        <row r="108">
          <cell r="B108" t="str">
            <v>GTT.101</v>
          </cell>
          <cell r="C108" t="str">
            <v>Methyl ergometrin maleat</v>
          </cell>
          <cell r="D108">
            <v>4</v>
          </cell>
          <cell r="E108" t="str">
            <v>0,2mg/1ml</v>
          </cell>
          <cell r="F108" t="str">
            <v>Tiêm/Tiêm truyền</v>
          </cell>
          <cell r="G108" t="str">
            <v>Thuốc tiêm/ Thuốc tiêm truyền</v>
          </cell>
          <cell r="H108" t="str">
            <v>Ống</v>
          </cell>
          <cell r="I108">
            <v>11500</v>
          </cell>
          <cell r="J108">
            <v>15747</v>
          </cell>
          <cell r="K108">
            <v>15747</v>
          </cell>
          <cell r="L108">
            <v>0</v>
          </cell>
          <cell r="M108">
            <v>1200</v>
          </cell>
          <cell r="N108">
            <v>7000</v>
          </cell>
          <cell r="O108">
            <v>1232</v>
          </cell>
          <cell r="P108">
            <v>0</v>
          </cell>
          <cell r="Q108">
            <v>0</v>
          </cell>
          <cell r="R108">
            <v>465</v>
          </cell>
          <cell r="S108">
            <v>0</v>
          </cell>
          <cell r="T108">
            <v>550</v>
          </cell>
          <cell r="U108">
            <v>0</v>
          </cell>
          <cell r="V108">
            <v>3000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2300</v>
          </cell>
          <cell r="AB108">
            <v>0</v>
          </cell>
          <cell r="AC108">
            <v>0</v>
          </cell>
        </row>
        <row r="109">
          <cell r="B109" t="str">
            <v>GTT.102</v>
          </cell>
          <cell r="C109" t="str">
            <v>Methyl ergometrin maleat</v>
          </cell>
          <cell r="D109">
            <v>5</v>
          </cell>
          <cell r="E109" t="str">
            <v>0,2mg/1ml</v>
          </cell>
          <cell r="F109" t="str">
            <v>Tiêm/Tiêm truyền</v>
          </cell>
          <cell r="G109" t="str">
            <v>Thuốc tiêm/ Thuốc tiêm truyền</v>
          </cell>
          <cell r="H109" t="str">
            <v>Ống</v>
          </cell>
          <cell r="I109">
            <v>11500</v>
          </cell>
          <cell r="J109">
            <v>3000</v>
          </cell>
          <cell r="K109">
            <v>3000</v>
          </cell>
          <cell r="L109">
            <v>0</v>
          </cell>
          <cell r="M109">
            <v>0</v>
          </cell>
          <cell r="N109">
            <v>3000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B110" t="str">
            <v>GTT.103</v>
          </cell>
          <cell r="C110" t="str">
            <v>Methyl prednisolon</v>
          </cell>
          <cell r="D110">
            <v>1</v>
          </cell>
          <cell r="E110" t="str">
            <v>40mg</v>
          </cell>
          <cell r="F110" t="str">
            <v>Tiêm/Tiêm truyền</v>
          </cell>
          <cell r="G110" t="str">
            <v>Thuốc tiêm đông khô</v>
          </cell>
          <cell r="H110" t="str">
            <v>Chai/Lọ/Túi</v>
          </cell>
          <cell r="I110">
            <v>35700</v>
          </cell>
          <cell r="J110">
            <v>141764</v>
          </cell>
          <cell r="K110">
            <v>141764</v>
          </cell>
          <cell r="L110">
            <v>0</v>
          </cell>
          <cell r="M110">
            <v>37000</v>
          </cell>
          <cell r="N110">
            <v>5000</v>
          </cell>
          <cell r="O110">
            <v>14000</v>
          </cell>
          <cell r="P110">
            <v>900</v>
          </cell>
          <cell r="Q110">
            <v>4</v>
          </cell>
          <cell r="R110">
            <v>15000</v>
          </cell>
          <cell r="S110">
            <v>0</v>
          </cell>
          <cell r="T110">
            <v>15000</v>
          </cell>
          <cell r="U110">
            <v>260</v>
          </cell>
          <cell r="V110">
            <v>2000</v>
          </cell>
          <cell r="W110">
            <v>12600</v>
          </cell>
          <cell r="X110">
            <v>0</v>
          </cell>
          <cell r="Y110">
            <v>0</v>
          </cell>
          <cell r="Z110">
            <v>0</v>
          </cell>
          <cell r="AA110">
            <v>35000</v>
          </cell>
          <cell r="AB110">
            <v>5000</v>
          </cell>
          <cell r="AC110">
            <v>0</v>
          </cell>
        </row>
        <row r="111">
          <cell r="B111" t="str">
            <v>GTT.104</v>
          </cell>
          <cell r="C111" t="str">
            <v>Methyl prednisolon</v>
          </cell>
          <cell r="D111">
            <v>2</v>
          </cell>
          <cell r="E111" t="str">
            <v>40mg</v>
          </cell>
          <cell r="F111" t="str">
            <v>Tiêm/Tiêm truyền</v>
          </cell>
          <cell r="G111" t="str">
            <v>Thuốc tiêm đông khô</v>
          </cell>
          <cell r="H111" t="str">
            <v>Chai/Lọ/Túi</v>
          </cell>
          <cell r="I111">
            <v>29980</v>
          </cell>
          <cell r="J111">
            <v>22210</v>
          </cell>
          <cell r="K111">
            <v>22210</v>
          </cell>
          <cell r="L111">
            <v>0</v>
          </cell>
          <cell r="M111">
            <v>6000</v>
          </cell>
          <cell r="N111">
            <v>0</v>
          </cell>
          <cell r="O111">
            <v>3500</v>
          </cell>
          <cell r="P111">
            <v>900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3000</v>
          </cell>
          <cell r="W111">
            <v>2800</v>
          </cell>
          <cell r="X111">
            <v>10</v>
          </cell>
          <cell r="Y111">
            <v>0</v>
          </cell>
          <cell r="Z111">
            <v>0</v>
          </cell>
          <cell r="AA111">
            <v>0</v>
          </cell>
          <cell r="AB111">
            <v>6000</v>
          </cell>
          <cell r="AC111">
            <v>0</v>
          </cell>
        </row>
        <row r="112">
          <cell r="B112" t="str">
            <v>GTT.105</v>
          </cell>
          <cell r="C112" t="str">
            <v>Methyl prednisolon</v>
          </cell>
          <cell r="D112">
            <v>4</v>
          </cell>
          <cell r="E112" t="str">
            <v>40mg</v>
          </cell>
          <cell r="F112" t="str">
            <v>Tiêm/Tiêm truyền</v>
          </cell>
          <cell r="G112" t="str">
            <v>Thuốc tiêm đông khô</v>
          </cell>
          <cell r="H112" t="str">
            <v>Chai/Lọ/Túi</v>
          </cell>
          <cell r="I112">
            <v>6050</v>
          </cell>
          <cell r="J112">
            <v>83395</v>
          </cell>
          <cell r="K112">
            <v>83395</v>
          </cell>
          <cell r="L112">
            <v>0</v>
          </cell>
          <cell r="M112">
            <v>23000</v>
          </cell>
          <cell r="N112">
            <v>5000</v>
          </cell>
          <cell r="O112">
            <v>20000</v>
          </cell>
          <cell r="P112">
            <v>0</v>
          </cell>
          <cell r="Q112">
            <v>0</v>
          </cell>
          <cell r="R112">
            <v>1000</v>
          </cell>
          <cell r="S112">
            <v>0</v>
          </cell>
          <cell r="T112">
            <v>15000</v>
          </cell>
          <cell r="U112">
            <v>260</v>
          </cell>
          <cell r="V112">
            <v>12000</v>
          </cell>
          <cell r="W112">
            <v>0</v>
          </cell>
          <cell r="X112">
            <v>0</v>
          </cell>
          <cell r="Y112">
            <v>35</v>
          </cell>
          <cell r="Z112">
            <v>100</v>
          </cell>
          <cell r="AA112">
            <v>0</v>
          </cell>
          <cell r="AB112">
            <v>7000</v>
          </cell>
          <cell r="AC112">
            <v>0</v>
          </cell>
        </row>
        <row r="113">
          <cell r="B113" t="str">
            <v>GTT.106</v>
          </cell>
          <cell r="C113" t="str">
            <v>Methyldopa</v>
          </cell>
          <cell r="D113">
            <v>4</v>
          </cell>
          <cell r="E113" t="str">
            <v>500mg</v>
          </cell>
          <cell r="F113" t="str">
            <v>Uống</v>
          </cell>
          <cell r="G113" t="str">
            <v>Viên</v>
          </cell>
          <cell r="H113" t="str">
            <v>Viên</v>
          </cell>
          <cell r="I113">
            <v>1932</v>
          </cell>
          <cell r="J113">
            <v>1042000</v>
          </cell>
          <cell r="K113">
            <v>1042000</v>
          </cell>
          <cell r="L113">
            <v>0</v>
          </cell>
          <cell r="M113">
            <v>0</v>
          </cell>
          <cell r="N113">
            <v>0</v>
          </cell>
          <cell r="O113">
            <v>280000</v>
          </cell>
          <cell r="P113">
            <v>0</v>
          </cell>
          <cell r="Q113">
            <v>22400</v>
          </cell>
          <cell r="R113">
            <v>50000</v>
          </cell>
          <cell r="S113">
            <v>0</v>
          </cell>
          <cell r="T113">
            <v>70000</v>
          </cell>
          <cell r="U113">
            <v>0</v>
          </cell>
          <cell r="V113">
            <v>84000</v>
          </cell>
          <cell r="W113">
            <v>24000</v>
          </cell>
          <cell r="X113">
            <v>0</v>
          </cell>
          <cell r="Y113">
            <v>0</v>
          </cell>
          <cell r="Z113">
            <v>20000</v>
          </cell>
          <cell r="AA113">
            <v>291600</v>
          </cell>
          <cell r="AB113">
            <v>100000</v>
          </cell>
          <cell r="AC113">
            <v>100000</v>
          </cell>
        </row>
        <row r="114">
          <cell r="B114" t="str">
            <v>GTT.107</v>
          </cell>
          <cell r="C114" t="str">
            <v>Metoprolol</v>
          </cell>
          <cell r="D114">
            <v>1</v>
          </cell>
          <cell r="E114" t="str">
            <v>25mg</v>
          </cell>
          <cell r="F114" t="str">
            <v>Uống</v>
          </cell>
          <cell r="G114" t="str">
            <v>Viên</v>
          </cell>
          <cell r="H114" t="str">
            <v>Viên</v>
          </cell>
          <cell r="I114">
            <v>1654</v>
          </cell>
          <cell r="J114">
            <v>2584600</v>
          </cell>
          <cell r="K114">
            <v>2584600</v>
          </cell>
          <cell r="L114">
            <v>0</v>
          </cell>
          <cell r="M114">
            <v>350000</v>
          </cell>
          <cell r="N114">
            <v>0</v>
          </cell>
          <cell r="O114">
            <v>252000</v>
          </cell>
          <cell r="P114">
            <v>0</v>
          </cell>
          <cell r="Q114">
            <v>170000</v>
          </cell>
          <cell r="R114">
            <v>80000</v>
          </cell>
          <cell r="S114">
            <v>120000</v>
          </cell>
          <cell r="T114">
            <v>170000</v>
          </cell>
          <cell r="U114">
            <v>0</v>
          </cell>
          <cell r="V114">
            <v>500000</v>
          </cell>
          <cell r="W114">
            <v>36000</v>
          </cell>
          <cell r="X114">
            <v>0</v>
          </cell>
          <cell r="Y114">
            <v>0</v>
          </cell>
          <cell r="Z114">
            <v>70000</v>
          </cell>
          <cell r="AA114">
            <v>116600</v>
          </cell>
          <cell r="AB114">
            <v>120000</v>
          </cell>
          <cell r="AC114">
            <v>600000</v>
          </cell>
        </row>
        <row r="115">
          <cell r="B115" t="str">
            <v>GTT.108</v>
          </cell>
          <cell r="C115" t="str">
            <v>Metoprolol</v>
          </cell>
          <cell r="D115">
            <v>1</v>
          </cell>
          <cell r="E115" t="str">
            <v>50mg</v>
          </cell>
          <cell r="F115" t="str">
            <v>Uống</v>
          </cell>
          <cell r="G115" t="str">
            <v>Viên</v>
          </cell>
          <cell r="H115" t="str">
            <v>Viên</v>
          </cell>
          <cell r="I115">
            <v>2278</v>
          </cell>
          <cell r="J115">
            <v>1230000</v>
          </cell>
          <cell r="K115">
            <v>1230000</v>
          </cell>
          <cell r="L115">
            <v>0</v>
          </cell>
          <cell r="M115">
            <v>580000</v>
          </cell>
          <cell r="N115">
            <v>0</v>
          </cell>
          <cell r="O115">
            <v>48000</v>
          </cell>
          <cell r="P115">
            <v>0</v>
          </cell>
          <cell r="Q115">
            <v>25000</v>
          </cell>
          <cell r="R115">
            <v>0</v>
          </cell>
          <cell r="S115">
            <v>30000</v>
          </cell>
          <cell r="T115">
            <v>200000</v>
          </cell>
          <cell r="U115">
            <v>0</v>
          </cell>
          <cell r="V115">
            <v>200000</v>
          </cell>
          <cell r="W115">
            <v>17000</v>
          </cell>
          <cell r="X115">
            <v>0</v>
          </cell>
          <cell r="Y115">
            <v>0</v>
          </cell>
          <cell r="Z115">
            <v>60000</v>
          </cell>
          <cell r="AA115">
            <v>0</v>
          </cell>
          <cell r="AB115">
            <v>60000</v>
          </cell>
          <cell r="AC115">
            <v>10000</v>
          </cell>
        </row>
        <row r="116">
          <cell r="B116" t="str">
            <v>GTT.109</v>
          </cell>
          <cell r="C116" t="str">
            <v>Midazolam</v>
          </cell>
          <cell r="D116">
            <v>1</v>
          </cell>
          <cell r="E116" t="str">
            <v>5mg/1ml</v>
          </cell>
          <cell r="F116" t="str">
            <v>Tiêm/Tiêm truyền</v>
          </cell>
          <cell r="G116" t="str">
            <v>Thuốc tiêm/ Thuốc tiêm truyền</v>
          </cell>
          <cell r="H116" t="str">
            <v>Ống</v>
          </cell>
          <cell r="I116">
            <v>17748</v>
          </cell>
          <cell r="J116">
            <v>23440</v>
          </cell>
          <cell r="K116">
            <v>23440</v>
          </cell>
          <cell r="L116">
            <v>0</v>
          </cell>
          <cell r="M116">
            <v>17500</v>
          </cell>
          <cell r="N116">
            <v>4000</v>
          </cell>
          <cell r="O116">
            <v>0</v>
          </cell>
          <cell r="P116">
            <v>20</v>
          </cell>
          <cell r="Q116">
            <v>0</v>
          </cell>
          <cell r="R116">
            <v>160</v>
          </cell>
          <cell r="S116">
            <v>0</v>
          </cell>
          <cell r="T116">
            <v>620</v>
          </cell>
          <cell r="U116">
            <v>0</v>
          </cell>
          <cell r="V116">
            <v>120</v>
          </cell>
          <cell r="W116">
            <v>190</v>
          </cell>
          <cell r="X116">
            <v>0</v>
          </cell>
          <cell r="Y116">
            <v>0</v>
          </cell>
          <cell r="Z116">
            <v>0</v>
          </cell>
          <cell r="AA116">
            <v>580</v>
          </cell>
          <cell r="AB116">
            <v>250</v>
          </cell>
          <cell r="AC116">
            <v>0</v>
          </cell>
        </row>
        <row r="117">
          <cell r="B117" t="str">
            <v>GTT.110</v>
          </cell>
          <cell r="C117" t="str">
            <v>Midazolam</v>
          </cell>
          <cell r="D117">
            <v>4</v>
          </cell>
          <cell r="E117" t="str">
            <v>5mg/1ml</v>
          </cell>
          <cell r="F117" t="str">
            <v>Tiêm/Tiêm truyền</v>
          </cell>
          <cell r="G117" t="str">
            <v>Thuốc tiêm/ Thuốc tiêm truyền</v>
          </cell>
          <cell r="H117" t="str">
            <v>Ống</v>
          </cell>
          <cell r="I117">
            <v>15225</v>
          </cell>
          <cell r="J117">
            <v>23220</v>
          </cell>
          <cell r="K117">
            <v>23220</v>
          </cell>
          <cell r="L117">
            <v>0</v>
          </cell>
          <cell r="M117">
            <v>17500</v>
          </cell>
          <cell r="N117">
            <v>4500</v>
          </cell>
          <cell r="O117">
            <v>560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300</v>
          </cell>
          <cell r="U117">
            <v>0</v>
          </cell>
          <cell r="V117">
            <v>250</v>
          </cell>
          <cell r="W117">
            <v>50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60</v>
          </cell>
          <cell r="AC117">
            <v>0</v>
          </cell>
        </row>
        <row r="118">
          <cell r="B118" t="str">
            <v>GTT.111</v>
          </cell>
          <cell r="C118" t="str">
            <v>Morphin</v>
          </cell>
          <cell r="D118">
            <v>4</v>
          </cell>
          <cell r="E118" t="str">
            <v>10mg/ 1ml</v>
          </cell>
          <cell r="F118" t="str">
            <v>Tiêm/Tiêm truyền</v>
          </cell>
          <cell r="G118" t="str">
            <v>Thuốc tiêm/ Thuốc tiêm truyền</v>
          </cell>
          <cell r="H118" t="str">
            <v>Ống</v>
          </cell>
          <cell r="I118">
            <v>4200</v>
          </cell>
          <cell r="J118">
            <v>104430</v>
          </cell>
          <cell r="K118">
            <v>104430</v>
          </cell>
          <cell r="L118">
            <v>0</v>
          </cell>
          <cell r="M118">
            <v>20000</v>
          </cell>
          <cell r="N118">
            <v>10000</v>
          </cell>
          <cell r="O118">
            <v>1640</v>
          </cell>
          <cell r="P118">
            <v>90</v>
          </cell>
          <cell r="Q118">
            <v>0</v>
          </cell>
          <cell r="R118">
            <v>17000</v>
          </cell>
          <cell r="S118">
            <v>0</v>
          </cell>
          <cell r="T118">
            <v>5600</v>
          </cell>
          <cell r="U118">
            <v>0</v>
          </cell>
          <cell r="V118">
            <v>10000</v>
          </cell>
          <cell r="W118">
            <v>6500</v>
          </cell>
          <cell r="X118">
            <v>0</v>
          </cell>
          <cell r="Y118">
            <v>0</v>
          </cell>
          <cell r="Z118">
            <v>0</v>
          </cell>
          <cell r="AA118">
            <v>19600</v>
          </cell>
          <cell r="AB118">
            <v>14000</v>
          </cell>
          <cell r="AC118">
            <v>0</v>
          </cell>
        </row>
        <row r="119">
          <cell r="B119" t="str">
            <v>GTT.112</v>
          </cell>
          <cell r="C119" t="str">
            <v>Naloxon hydroclorid</v>
          </cell>
          <cell r="D119">
            <v>4</v>
          </cell>
          <cell r="E119" t="str">
            <v>0,4mg/1ml</v>
          </cell>
          <cell r="F119" t="str">
            <v>Tiêm/Tiêm truyền</v>
          </cell>
          <cell r="G119" t="str">
            <v>Thuốc tiêm/ Thuốc tiêm truyền</v>
          </cell>
          <cell r="H119" t="str">
            <v>Ống</v>
          </cell>
          <cell r="I119">
            <v>29400</v>
          </cell>
          <cell r="J119">
            <v>620</v>
          </cell>
          <cell r="K119">
            <v>620</v>
          </cell>
          <cell r="L119">
            <v>0</v>
          </cell>
          <cell r="M119">
            <v>70</v>
          </cell>
          <cell r="N119">
            <v>250</v>
          </cell>
          <cell r="O119">
            <v>130</v>
          </cell>
          <cell r="P119">
            <v>0</v>
          </cell>
          <cell r="Q119">
            <v>0</v>
          </cell>
          <cell r="R119">
            <v>20</v>
          </cell>
          <cell r="S119">
            <v>0</v>
          </cell>
          <cell r="T119">
            <v>50</v>
          </cell>
          <cell r="U119">
            <v>0</v>
          </cell>
          <cell r="V119">
            <v>50</v>
          </cell>
          <cell r="W119">
            <v>50.000000000000007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B120" t="str">
            <v>GTT.113</v>
          </cell>
          <cell r="C120" t="str">
            <v>Natri clorid</v>
          </cell>
          <cell r="D120">
            <v>1</v>
          </cell>
          <cell r="E120" t="str">
            <v>0,9%, 100 ml</v>
          </cell>
          <cell r="F120" t="str">
            <v>Tiêm/Tiêm truyền</v>
          </cell>
          <cell r="G120" t="str">
            <v>Thuốc tiêm/ Thuốc tiêm truyền</v>
          </cell>
          <cell r="H120" t="str">
            <v>Chai/Lọ/Túi</v>
          </cell>
          <cell r="I120">
            <v>15000</v>
          </cell>
          <cell r="J120">
            <v>6900</v>
          </cell>
          <cell r="K120">
            <v>6900</v>
          </cell>
          <cell r="L120">
            <v>0</v>
          </cell>
          <cell r="M120">
            <v>0</v>
          </cell>
          <cell r="N120">
            <v>2000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3500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1400</v>
          </cell>
          <cell r="AC120">
            <v>0</v>
          </cell>
        </row>
        <row r="121">
          <cell r="B121" t="str">
            <v>GTT.114</v>
          </cell>
          <cell r="C121" t="str">
            <v>Natri clorid</v>
          </cell>
          <cell r="D121">
            <v>4</v>
          </cell>
          <cell r="E121" t="str">
            <v>0,9%/100ml</v>
          </cell>
          <cell r="F121" t="str">
            <v>Tiêm/Tiêm truyền</v>
          </cell>
          <cell r="G121" t="str">
            <v>Thuốc tiêm/ Thuốc tiêm truyền</v>
          </cell>
          <cell r="H121" t="str">
            <v>Chai/Lọ/Túi</v>
          </cell>
          <cell r="I121">
            <v>6468</v>
          </cell>
          <cell r="J121">
            <v>310080</v>
          </cell>
          <cell r="K121">
            <v>310080</v>
          </cell>
          <cell r="L121">
            <v>0</v>
          </cell>
          <cell r="M121">
            <v>235000</v>
          </cell>
          <cell r="N121">
            <v>20000</v>
          </cell>
          <cell r="O121">
            <v>2320</v>
          </cell>
          <cell r="P121">
            <v>11800</v>
          </cell>
          <cell r="Q121">
            <v>0</v>
          </cell>
          <cell r="R121">
            <v>0</v>
          </cell>
          <cell r="S121">
            <v>0</v>
          </cell>
          <cell r="T121">
            <v>25000</v>
          </cell>
          <cell r="U121">
            <v>0</v>
          </cell>
          <cell r="V121">
            <v>3500</v>
          </cell>
          <cell r="W121">
            <v>3300</v>
          </cell>
          <cell r="X121">
            <v>0</v>
          </cell>
          <cell r="Y121">
            <v>0</v>
          </cell>
          <cell r="Z121">
            <v>0</v>
          </cell>
          <cell r="AA121">
            <v>8160</v>
          </cell>
          <cell r="AB121">
            <v>1000</v>
          </cell>
          <cell r="AC121">
            <v>0</v>
          </cell>
        </row>
        <row r="122">
          <cell r="B122" t="str">
            <v>GTT.115</v>
          </cell>
          <cell r="C122" t="str">
            <v>Natri clorid</v>
          </cell>
          <cell r="D122">
            <v>4</v>
          </cell>
          <cell r="E122" t="str">
            <v>0,9%/250ml</v>
          </cell>
          <cell r="F122" t="str">
            <v>Tiêm/Tiêm truyền</v>
          </cell>
          <cell r="G122" t="str">
            <v>Thuốc tiêm/ Thuốc tiêm truyền</v>
          </cell>
          <cell r="H122" t="str">
            <v>Chai/Lọ/Túi</v>
          </cell>
          <cell r="I122">
            <v>7675</v>
          </cell>
          <cell r="J122">
            <v>269000</v>
          </cell>
          <cell r="K122">
            <v>269000</v>
          </cell>
          <cell r="L122">
            <v>0</v>
          </cell>
          <cell r="M122">
            <v>245000</v>
          </cell>
          <cell r="N122">
            <v>0</v>
          </cell>
          <cell r="O122">
            <v>7000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12000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5000</v>
          </cell>
          <cell r="AC122">
            <v>0</v>
          </cell>
        </row>
        <row r="123">
          <cell r="B123" t="str">
            <v>GTT.116</v>
          </cell>
          <cell r="C123" t="str">
            <v>Natri clorid</v>
          </cell>
          <cell r="D123">
            <v>1</v>
          </cell>
          <cell r="E123" t="str">
            <v>0,9%, 500 ml</v>
          </cell>
          <cell r="F123" t="str">
            <v>Tiêm/Tiêm truyền</v>
          </cell>
          <cell r="G123" t="str">
            <v>Thuốc tiêm/ Thuốc tiêm truyền</v>
          </cell>
          <cell r="H123" t="str">
            <v>Chai/Lọ/Túi</v>
          </cell>
          <cell r="I123">
            <v>19500</v>
          </cell>
          <cell r="J123">
            <v>43600</v>
          </cell>
          <cell r="K123">
            <v>43600</v>
          </cell>
          <cell r="L123">
            <v>0</v>
          </cell>
          <cell r="M123">
            <v>0</v>
          </cell>
          <cell r="N123">
            <v>15000</v>
          </cell>
          <cell r="O123">
            <v>18600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10000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B124" t="str">
            <v>GTT.117</v>
          </cell>
          <cell r="C124" t="str">
            <v>Natri clorid</v>
          </cell>
          <cell r="D124">
            <v>4</v>
          </cell>
          <cell r="E124" t="str">
            <v>0,9%/500ml</v>
          </cell>
          <cell r="F124" t="str">
            <v>Tiêm/Tiêm truyền</v>
          </cell>
          <cell r="G124" t="str">
            <v>Thuốc tiêm/ Thuốc tiêm truyền</v>
          </cell>
          <cell r="H124" t="str">
            <v>Chai/Lọ/Túi</v>
          </cell>
          <cell r="I124">
            <v>6810</v>
          </cell>
          <cell r="J124">
            <v>632343</v>
          </cell>
          <cell r="K124">
            <v>632343</v>
          </cell>
          <cell r="L124">
            <v>0</v>
          </cell>
          <cell r="M124">
            <v>280000</v>
          </cell>
          <cell r="N124">
            <v>52000</v>
          </cell>
          <cell r="O124">
            <v>32200</v>
          </cell>
          <cell r="P124">
            <v>5300</v>
          </cell>
          <cell r="Q124">
            <v>3</v>
          </cell>
          <cell r="R124">
            <v>32900</v>
          </cell>
          <cell r="S124">
            <v>0</v>
          </cell>
          <cell r="T124">
            <v>48000</v>
          </cell>
          <cell r="U124">
            <v>500</v>
          </cell>
          <cell r="V124">
            <v>46000</v>
          </cell>
          <cell r="W124">
            <v>28200</v>
          </cell>
          <cell r="X124">
            <v>0</v>
          </cell>
          <cell r="Y124">
            <v>380</v>
          </cell>
          <cell r="Z124">
            <v>700</v>
          </cell>
          <cell r="AA124">
            <v>64160</v>
          </cell>
          <cell r="AB124">
            <v>42000</v>
          </cell>
          <cell r="AC124">
            <v>0</v>
          </cell>
        </row>
        <row r="125">
          <cell r="B125" t="str">
            <v>GTT.118</v>
          </cell>
          <cell r="C125" t="str">
            <v>Natri clorid</v>
          </cell>
          <cell r="D125">
            <v>4</v>
          </cell>
          <cell r="E125" t="str">
            <v>0.9%/1000ml</v>
          </cell>
          <cell r="F125" t="str">
            <v>Tiêm/Tiêm truyền</v>
          </cell>
          <cell r="G125" t="str">
            <v>Thuốc tiêm/ Thuốc tiêm truyền</v>
          </cell>
          <cell r="H125" t="str">
            <v>Chai/Lọ/Túi</v>
          </cell>
          <cell r="I125">
            <v>15215</v>
          </cell>
          <cell r="J125">
            <v>138650</v>
          </cell>
          <cell r="K125">
            <v>138650</v>
          </cell>
          <cell r="L125">
            <v>0</v>
          </cell>
          <cell r="M125">
            <v>61000</v>
          </cell>
          <cell r="N125">
            <v>0</v>
          </cell>
          <cell r="O125">
            <v>9200</v>
          </cell>
          <cell r="P125">
            <v>0</v>
          </cell>
          <cell r="Q125">
            <v>0</v>
          </cell>
          <cell r="R125">
            <v>6350</v>
          </cell>
          <cell r="S125">
            <v>0</v>
          </cell>
          <cell r="T125">
            <v>11000</v>
          </cell>
          <cell r="U125">
            <v>0</v>
          </cell>
          <cell r="V125">
            <v>10000</v>
          </cell>
          <cell r="W125">
            <v>15100</v>
          </cell>
          <cell r="X125">
            <v>0</v>
          </cell>
          <cell r="Y125">
            <v>0</v>
          </cell>
          <cell r="Z125">
            <v>0</v>
          </cell>
          <cell r="AA125">
            <v>14000</v>
          </cell>
          <cell r="AB125">
            <v>12000</v>
          </cell>
          <cell r="AC125">
            <v>0</v>
          </cell>
        </row>
        <row r="126">
          <cell r="B126" t="str">
            <v>GTT.119</v>
          </cell>
          <cell r="C126" t="str">
            <v>Natri clorid</v>
          </cell>
          <cell r="D126">
            <v>4</v>
          </cell>
          <cell r="E126" t="str">
            <v>10% 250ml</v>
          </cell>
          <cell r="F126" t="str">
            <v>Tiêm/Tiêm truyền</v>
          </cell>
          <cell r="G126" t="str">
            <v>Thuốc tiêm/ Thuốc tiêm truyền</v>
          </cell>
          <cell r="H126" t="str">
            <v>Chai/Lọ/Túi</v>
          </cell>
          <cell r="I126">
            <v>11897</v>
          </cell>
          <cell r="J126">
            <v>10578</v>
          </cell>
          <cell r="K126">
            <v>10578</v>
          </cell>
          <cell r="L126">
            <v>0</v>
          </cell>
          <cell r="M126">
            <v>7000</v>
          </cell>
          <cell r="N126">
            <v>3000</v>
          </cell>
          <cell r="O126">
            <v>60</v>
          </cell>
          <cell r="P126">
            <v>245</v>
          </cell>
          <cell r="Q126">
            <v>0</v>
          </cell>
          <cell r="R126">
            <v>0</v>
          </cell>
          <cell r="S126">
            <v>0</v>
          </cell>
          <cell r="T126">
            <v>120</v>
          </cell>
          <cell r="U126">
            <v>0</v>
          </cell>
          <cell r="V126">
            <v>30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23</v>
          </cell>
          <cell r="AB126">
            <v>100</v>
          </cell>
          <cell r="AC126">
            <v>0</v>
          </cell>
        </row>
        <row r="127">
          <cell r="B127" t="str">
            <v>GTT.120</v>
          </cell>
          <cell r="C127" t="str">
            <v>Natri hydrocarbonat</v>
          </cell>
          <cell r="D127">
            <v>1</v>
          </cell>
          <cell r="E127" t="str">
            <v>4,2%; 250ml</v>
          </cell>
          <cell r="F127" t="str">
            <v>Tiêm/Tiêm truyền</v>
          </cell>
          <cell r="G127" t="str">
            <v>Thuốc tiêm/ Thuốc tiêm truyền</v>
          </cell>
          <cell r="H127" t="str">
            <v>Chai/Lọ/Túi</v>
          </cell>
          <cell r="I127">
            <v>94700</v>
          </cell>
          <cell r="J127">
            <v>240</v>
          </cell>
          <cell r="K127">
            <v>240</v>
          </cell>
          <cell r="L127">
            <v>0</v>
          </cell>
          <cell r="M127">
            <v>0</v>
          </cell>
          <cell r="N127">
            <v>170</v>
          </cell>
          <cell r="O127">
            <v>70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B128" t="str">
            <v>GTT.121</v>
          </cell>
          <cell r="C128" t="str">
            <v>Natri hydrocarbonat</v>
          </cell>
          <cell r="D128">
            <v>4</v>
          </cell>
          <cell r="E128" t="str">
            <v>1,4%; 250ml</v>
          </cell>
          <cell r="F128" t="str">
            <v>Tiêm/Tiêm truyền</v>
          </cell>
          <cell r="G128" t="str">
            <v>Thuốc tiêm/ Thuốc tiêm truyền</v>
          </cell>
          <cell r="H128" t="str">
            <v>Chai/Lọ/Túi</v>
          </cell>
          <cell r="I128">
            <v>32000</v>
          </cell>
          <cell r="J128">
            <v>9785</v>
          </cell>
          <cell r="K128">
            <v>9785</v>
          </cell>
          <cell r="L128">
            <v>0</v>
          </cell>
          <cell r="M128">
            <v>9500</v>
          </cell>
          <cell r="N128">
            <v>100</v>
          </cell>
          <cell r="O128">
            <v>70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30</v>
          </cell>
          <cell r="U128">
            <v>0</v>
          </cell>
          <cell r="V128">
            <v>70</v>
          </cell>
          <cell r="W128">
            <v>15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B129" t="str">
            <v>GTT.122</v>
          </cell>
          <cell r="C129" t="str">
            <v>Natri hydrocarbonat</v>
          </cell>
          <cell r="D129">
            <v>1</v>
          </cell>
          <cell r="E129" t="str">
            <v>0,84g/ 10ml</v>
          </cell>
          <cell r="F129" t="str">
            <v>Tiêm/Tiêm truyền</v>
          </cell>
          <cell r="G129" t="str">
            <v>Thuốc tiêm/ Thuốc tiêm truyền</v>
          </cell>
          <cell r="H129" t="str">
            <v>Ống</v>
          </cell>
          <cell r="I129">
            <v>22500</v>
          </cell>
          <cell r="J129">
            <v>2480</v>
          </cell>
          <cell r="K129">
            <v>2480</v>
          </cell>
          <cell r="L129">
            <v>0</v>
          </cell>
          <cell r="M129">
            <v>2300</v>
          </cell>
          <cell r="N129">
            <v>180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B130" t="str">
            <v>GTT.123</v>
          </cell>
          <cell r="C130" t="str">
            <v>Neostigmin metylsulfat</v>
          </cell>
          <cell r="D130">
            <v>1</v>
          </cell>
          <cell r="E130" t="str">
            <v>0.5mg/1ml</v>
          </cell>
          <cell r="F130" t="str">
            <v>Tiêm/Tiêm truyền</v>
          </cell>
          <cell r="G130" t="str">
            <v>Thuốc tiêm/ Thuốc tiêm truyền</v>
          </cell>
          <cell r="H130" t="str">
            <v>Ống</v>
          </cell>
          <cell r="I130">
            <v>12800</v>
          </cell>
          <cell r="J130">
            <v>4120</v>
          </cell>
          <cell r="K130">
            <v>4120</v>
          </cell>
          <cell r="L130">
            <v>0</v>
          </cell>
          <cell r="M130">
            <v>0</v>
          </cell>
          <cell r="N130">
            <v>1150</v>
          </cell>
          <cell r="O130">
            <v>1160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400</v>
          </cell>
          <cell r="X130">
            <v>0</v>
          </cell>
          <cell r="Y130">
            <v>0</v>
          </cell>
          <cell r="Z130">
            <v>0</v>
          </cell>
          <cell r="AA130">
            <v>1160</v>
          </cell>
          <cell r="AB130">
            <v>250</v>
          </cell>
          <cell r="AC130">
            <v>0</v>
          </cell>
        </row>
        <row r="131">
          <cell r="B131" t="str">
            <v>GTT.124</v>
          </cell>
          <cell r="C131" t="str">
            <v>Neostigmin metylsulfat</v>
          </cell>
          <cell r="D131">
            <v>4</v>
          </cell>
          <cell r="E131" t="str">
            <v>0,5 mg/ml</v>
          </cell>
          <cell r="F131" t="str">
            <v>Tiêm/Tiêm truyền</v>
          </cell>
          <cell r="G131" t="str">
            <v>Thuốc tiêm/ Thuốc tiêm truyền</v>
          </cell>
          <cell r="H131" t="str">
            <v>Ống</v>
          </cell>
          <cell r="I131">
            <v>5298</v>
          </cell>
          <cell r="J131">
            <v>20220</v>
          </cell>
          <cell r="K131">
            <v>20220</v>
          </cell>
          <cell r="L131">
            <v>0</v>
          </cell>
          <cell r="M131">
            <v>13500</v>
          </cell>
          <cell r="N131">
            <v>2600</v>
          </cell>
          <cell r="O131">
            <v>1450</v>
          </cell>
          <cell r="P131">
            <v>0</v>
          </cell>
          <cell r="Q131">
            <v>0</v>
          </cell>
          <cell r="R131">
            <v>430</v>
          </cell>
          <cell r="S131">
            <v>0</v>
          </cell>
          <cell r="T131">
            <v>1200</v>
          </cell>
          <cell r="U131">
            <v>0</v>
          </cell>
          <cell r="V131">
            <v>980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60</v>
          </cell>
          <cell r="AC131">
            <v>0</v>
          </cell>
        </row>
        <row r="132">
          <cell r="B132" t="str">
            <v>GTT.125</v>
          </cell>
          <cell r="C132" t="str">
            <v>Nhũ dịch lipid</v>
          </cell>
          <cell r="D132">
            <v>1</v>
          </cell>
          <cell r="E132" t="str">
            <v>10%, 250ml</v>
          </cell>
          <cell r="F132" t="str">
            <v>Tiêm/Tiêm truyền</v>
          </cell>
          <cell r="G132" t="str">
            <v>Thuốc tiêm/ Thuốc tiêm truyền</v>
          </cell>
          <cell r="H132" t="str">
            <v>Chai/Lọ/Túi</v>
          </cell>
          <cell r="I132">
            <v>93000</v>
          </cell>
          <cell r="J132">
            <v>8410</v>
          </cell>
          <cell r="K132">
            <v>8410</v>
          </cell>
          <cell r="L132">
            <v>0</v>
          </cell>
          <cell r="M132">
            <v>5800</v>
          </cell>
          <cell r="N132">
            <v>1000</v>
          </cell>
          <cell r="O132">
            <v>0</v>
          </cell>
          <cell r="P132">
            <v>1500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100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10</v>
          </cell>
          <cell r="AC132">
            <v>0</v>
          </cell>
        </row>
        <row r="133">
          <cell r="B133" t="str">
            <v>GTT.126</v>
          </cell>
          <cell r="C133" t="str">
            <v>Nhũ dịch lipid</v>
          </cell>
          <cell r="D133">
            <v>1</v>
          </cell>
          <cell r="E133" t="str">
            <v>20%, 250ml</v>
          </cell>
          <cell r="F133" t="str">
            <v>Tiêm/Tiêm truyền</v>
          </cell>
          <cell r="G133" t="str">
            <v>Thuốc tiêm/ Thuốc tiêm truyền</v>
          </cell>
          <cell r="H133" t="str">
            <v>Chai/Lọ/Túi</v>
          </cell>
          <cell r="I133">
            <v>148500</v>
          </cell>
          <cell r="J133">
            <v>920</v>
          </cell>
          <cell r="K133">
            <v>920</v>
          </cell>
          <cell r="L133">
            <v>0</v>
          </cell>
          <cell r="M133">
            <v>25</v>
          </cell>
          <cell r="N133">
            <v>700</v>
          </cell>
          <cell r="O133">
            <v>30</v>
          </cell>
          <cell r="P133">
            <v>20</v>
          </cell>
          <cell r="Q133">
            <v>0</v>
          </cell>
          <cell r="R133">
            <v>10</v>
          </cell>
          <cell r="S133">
            <v>0</v>
          </cell>
          <cell r="T133">
            <v>50</v>
          </cell>
          <cell r="U133">
            <v>5</v>
          </cell>
          <cell r="V133">
            <v>40</v>
          </cell>
          <cell r="W133">
            <v>20</v>
          </cell>
          <cell r="X133">
            <v>10</v>
          </cell>
          <cell r="Y133">
            <v>0</v>
          </cell>
          <cell r="Z133">
            <v>0</v>
          </cell>
          <cell r="AA133">
            <v>0</v>
          </cell>
          <cell r="AB133">
            <v>10</v>
          </cell>
          <cell r="AC133">
            <v>0</v>
          </cell>
        </row>
        <row r="134">
          <cell r="B134" t="str">
            <v>GTT.127</v>
          </cell>
          <cell r="C134" t="str">
            <v>Nicorandil</v>
          </cell>
          <cell r="D134">
            <v>4</v>
          </cell>
          <cell r="E134" t="str">
            <v>5mg</v>
          </cell>
          <cell r="F134" t="str">
            <v>Uống</v>
          </cell>
          <cell r="G134" t="str">
            <v>Viên nang</v>
          </cell>
          <cell r="H134" t="str">
            <v>Viên</v>
          </cell>
          <cell r="I134">
            <v>2950</v>
          </cell>
          <cell r="J134">
            <v>490200</v>
          </cell>
          <cell r="K134">
            <v>490200</v>
          </cell>
          <cell r="L134">
            <v>0</v>
          </cell>
          <cell r="M134">
            <v>7000</v>
          </cell>
          <cell r="N134">
            <v>0</v>
          </cell>
          <cell r="O134">
            <v>168000</v>
          </cell>
          <cell r="P134">
            <v>0</v>
          </cell>
          <cell r="Q134">
            <v>0</v>
          </cell>
          <cell r="R134">
            <v>15000</v>
          </cell>
          <cell r="S134">
            <v>10500</v>
          </cell>
          <cell r="T134">
            <v>80000</v>
          </cell>
          <cell r="U134">
            <v>0</v>
          </cell>
          <cell r="V134">
            <v>40000</v>
          </cell>
          <cell r="W134">
            <v>4700</v>
          </cell>
          <cell r="X134">
            <v>0</v>
          </cell>
          <cell r="Y134">
            <v>0</v>
          </cell>
          <cell r="Z134">
            <v>14000</v>
          </cell>
          <cell r="AA134">
            <v>105000</v>
          </cell>
          <cell r="AB134">
            <v>36000</v>
          </cell>
          <cell r="AC134">
            <v>10000</v>
          </cell>
        </row>
        <row r="135">
          <cell r="B135" t="str">
            <v>GTT.128</v>
          </cell>
          <cell r="C135" t="str">
            <v>Nor- adrenalin</v>
          </cell>
          <cell r="D135">
            <v>1</v>
          </cell>
          <cell r="E135" t="str">
            <v>1mg/1ml</v>
          </cell>
          <cell r="F135" t="str">
            <v>Tiêm/Tiêm truyền</v>
          </cell>
          <cell r="G135" t="str">
            <v>Thuốc tiêm/ Thuốc tiêm truyền</v>
          </cell>
          <cell r="H135" t="str">
            <v>Ống</v>
          </cell>
          <cell r="I135">
            <v>35000</v>
          </cell>
          <cell r="J135">
            <v>1655</v>
          </cell>
          <cell r="K135">
            <v>1655</v>
          </cell>
          <cell r="L135">
            <v>0</v>
          </cell>
          <cell r="M135">
            <v>1200</v>
          </cell>
          <cell r="N135">
            <v>100</v>
          </cell>
          <cell r="O135">
            <v>210</v>
          </cell>
          <cell r="P135">
            <v>0</v>
          </cell>
          <cell r="Q135">
            <v>0</v>
          </cell>
          <cell r="R135">
            <v>5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20</v>
          </cell>
          <cell r="X135">
            <v>0</v>
          </cell>
          <cell r="Y135">
            <v>0</v>
          </cell>
          <cell r="Z135">
            <v>0</v>
          </cell>
          <cell r="AA135">
            <v>120</v>
          </cell>
          <cell r="AB135">
            <v>0</v>
          </cell>
          <cell r="AC135">
            <v>0</v>
          </cell>
        </row>
        <row r="136">
          <cell r="B136" t="str">
            <v>GTT.129</v>
          </cell>
          <cell r="C136" t="str">
            <v>Nor- adrenalin</v>
          </cell>
          <cell r="D136">
            <v>1</v>
          </cell>
          <cell r="E136" t="str">
            <v>1mg/ml, 4ml</v>
          </cell>
          <cell r="F136" t="str">
            <v>Tiêm/Tiêm truyền</v>
          </cell>
          <cell r="G136" t="str">
            <v>Thuốc tiêm/ Thuốc tiêm truyền</v>
          </cell>
          <cell r="H136" t="str">
            <v>Ống</v>
          </cell>
          <cell r="I136">
            <v>42700</v>
          </cell>
          <cell r="J136">
            <v>6490</v>
          </cell>
          <cell r="K136">
            <v>6490</v>
          </cell>
          <cell r="L136">
            <v>0</v>
          </cell>
          <cell r="M136">
            <v>6000</v>
          </cell>
          <cell r="N136">
            <v>100</v>
          </cell>
          <cell r="O136">
            <v>140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170</v>
          </cell>
          <cell r="U136">
            <v>0</v>
          </cell>
          <cell r="V136">
            <v>0</v>
          </cell>
          <cell r="W136">
            <v>20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60</v>
          </cell>
          <cell r="AC136">
            <v>0</v>
          </cell>
        </row>
        <row r="137">
          <cell r="B137" t="str">
            <v>GTT.130</v>
          </cell>
          <cell r="C137" t="str">
            <v>Nor- adrenalin</v>
          </cell>
          <cell r="D137">
            <v>4</v>
          </cell>
          <cell r="E137" t="str">
            <v>10 mg/10 ml</v>
          </cell>
          <cell r="F137" t="str">
            <v>Tiêm/Tiêm truyền</v>
          </cell>
          <cell r="G137" t="str">
            <v>Thuốc tiêm/ Thuốc tiêm truyền</v>
          </cell>
          <cell r="H137" t="str">
            <v>Chai/Lọ/Túi</v>
          </cell>
          <cell r="I137">
            <v>145000</v>
          </cell>
          <cell r="J137">
            <v>1360</v>
          </cell>
          <cell r="K137">
            <v>1360</v>
          </cell>
          <cell r="L137">
            <v>0</v>
          </cell>
          <cell r="M137">
            <v>1200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40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120</v>
          </cell>
          <cell r="AC137">
            <v>0</v>
          </cell>
        </row>
        <row r="138">
          <cell r="B138" t="str">
            <v>GTT.131</v>
          </cell>
          <cell r="C138" t="str">
            <v>Nước cất</v>
          </cell>
          <cell r="D138">
            <v>4</v>
          </cell>
          <cell r="E138" t="str">
            <v>5ml</v>
          </cell>
          <cell r="F138" t="str">
            <v>Tiêm/Tiêm truyền</v>
          </cell>
          <cell r="G138" t="str">
            <v>Thuốc tiêm/ Thuốc tiêm truyền</v>
          </cell>
          <cell r="H138" t="str">
            <v>Ống</v>
          </cell>
          <cell r="I138">
            <v>390</v>
          </cell>
          <cell r="J138">
            <v>1169260</v>
          </cell>
          <cell r="K138">
            <v>1169260</v>
          </cell>
          <cell r="L138">
            <v>0</v>
          </cell>
          <cell r="M138">
            <v>17500</v>
          </cell>
          <cell r="N138">
            <v>270000</v>
          </cell>
          <cell r="O138">
            <v>210000</v>
          </cell>
          <cell r="P138">
            <v>0</v>
          </cell>
          <cell r="Q138">
            <v>0</v>
          </cell>
          <cell r="R138">
            <v>59500</v>
          </cell>
          <cell r="S138">
            <v>0</v>
          </cell>
          <cell r="T138">
            <v>136000</v>
          </cell>
          <cell r="U138">
            <v>260</v>
          </cell>
          <cell r="V138">
            <v>280000</v>
          </cell>
          <cell r="W138">
            <v>100000</v>
          </cell>
          <cell r="X138">
            <v>600</v>
          </cell>
          <cell r="Y138">
            <v>0</v>
          </cell>
          <cell r="Z138">
            <v>400</v>
          </cell>
          <cell r="AA138">
            <v>35000</v>
          </cell>
          <cell r="AB138">
            <v>60000</v>
          </cell>
          <cell r="AC138">
            <v>0</v>
          </cell>
        </row>
        <row r="139">
          <cell r="B139" t="str">
            <v>GTT.132</v>
          </cell>
          <cell r="C139" t="str">
            <v>Nước cất</v>
          </cell>
          <cell r="D139">
            <v>4</v>
          </cell>
          <cell r="E139" t="str">
            <v>10ml</v>
          </cell>
          <cell r="F139" t="str">
            <v>Tiêm/Tiêm truyền</v>
          </cell>
          <cell r="G139" t="str">
            <v>Thuốc tiêm/ Thuốc tiêm truyền</v>
          </cell>
          <cell r="H139" t="str">
            <v>Ống</v>
          </cell>
          <cell r="I139">
            <v>690</v>
          </cell>
          <cell r="J139">
            <v>1908035</v>
          </cell>
          <cell r="K139">
            <v>1908035</v>
          </cell>
          <cell r="L139">
            <v>0</v>
          </cell>
          <cell r="M139">
            <v>750000</v>
          </cell>
          <cell r="N139">
            <v>240000</v>
          </cell>
          <cell r="O139">
            <v>175000</v>
          </cell>
          <cell r="P139">
            <v>23000</v>
          </cell>
          <cell r="Q139">
            <v>0</v>
          </cell>
          <cell r="R139">
            <v>70000</v>
          </cell>
          <cell r="S139">
            <v>0</v>
          </cell>
          <cell r="T139">
            <v>220000</v>
          </cell>
          <cell r="U139">
            <v>0</v>
          </cell>
          <cell r="V139">
            <v>0</v>
          </cell>
          <cell r="W139">
            <v>90000</v>
          </cell>
          <cell r="X139">
            <v>0</v>
          </cell>
          <cell r="Y139">
            <v>35</v>
          </cell>
          <cell r="Z139">
            <v>0</v>
          </cell>
          <cell r="AA139">
            <v>190000</v>
          </cell>
          <cell r="AB139">
            <v>150000</v>
          </cell>
          <cell r="AC139">
            <v>0</v>
          </cell>
        </row>
        <row r="140">
          <cell r="B140" t="str">
            <v>GTT.133</v>
          </cell>
          <cell r="C140" t="str">
            <v>Olanzapin</v>
          </cell>
          <cell r="D140">
            <v>3</v>
          </cell>
          <cell r="E140" t="str">
            <v>10mg</v>
          </cell>
          <cell r="F140" t="str">
            <v>Uống</v>
          </cell>
          <cell r="G140" t="str">
            <v>Viên</v>
          </cell>
          <cell r="H140" t="str">
            <v>Viên</v>
          </cell>
          <cell r="I140">
            <v>2384</v>
          </cell>
          <cell r="J140">
            <v>91800</v>
          </cell>
          <cell r="K140">
            <v>91800</v>
          </cell>
          <cell r="L140">
            <v>0</v>
          </cell>
          <cell r="M140">
            <v>600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200</v>
          </cell>
          <cell r="W140">
            <v>0</v>
          </cell>
          <cell r="X140">
            <v>0</v>
          </cell>
          <cell r="Y140">
            <v>91000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 t="str">
            <v>GTT.134</v>
          </cell>
          <cell r="C141" t="str">
            <v>Olanzapin</v>
          </cell>
          <cell r="D141">
            <v>4</v>
          </cell>
          <cell r="E141" t="str">
            <v>5mg</v>
          </cell>
          <cell r="F141" t="str">
            <v>Uống</v>
          </cell>
          <cell r="G141" t="str">
            <v>Viên hòa tan nhanh</v>
          </cell>
          <cell r="H141" t="str">
            <v>Viên</v>
          </cell>
          <cell r="I141">
            <v>305</v>
          </cell>
          <cell r="J141">
            <v>11000</v>
          </cell>
          <cell r="K141">
            <v>11000</v>
          </cell>
          <cell r="L141">
            <v>0</v>
          </cell>
          <cell r="M141">
            <v>500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10500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 t="str">
            <v>GTT.135</v>
          </cell>
          <cell r="C142" t="str">
            <v>Oxacilin</v>
          </cell>
          <cell r="D142">
            <v>2</v>
          </cell>
          <cell r="E142" t="str">
            <v>1g</v>
          </cell>
          <cell r="F142" t="str">
            <v>Tiêm/Tiêm truyền</v>
          </cell>
          <cell r="G142" t="str">
            <v>Thuốc tiêm/ Thuốc tiêm truyền</v>
          </cell>
          <cell r="H142" t="str">
            <v>Chai/Lọ/Túi</v>
          </cell>
          <cell r="I142">
            <v>45969</v>
          </cell>
          <cell r="J142">
            <v>35000</v>
          </cell>
          <cell r="K142">
            <v>35000</v>
          </cell>
          <cell r="L142">
            <v>0</v>
          </cell>
          <cell r="M142">
            <v>35000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 t="str">
            <v>GTT.136</v>
          </cell>
          <cell r="C143" t="str">
            <v>Paracetamol</v>
          </cell>
          <cell r="D143">
            <v>1</v>
          </cell>
          <cell r="E143" t="str">
            <v>500mg</v>
          </cell>
          <cell r="F143" t="str">
            <v>Uống</v>
          </cell>
          <cell r="G143" t="str">
            <v>Viên</v>
          </cell>
          <cell r="H143" t="str">
            <v>Viên</v>
          </cell>
          <cell r="I143">
            <v>480</v>
          </cell>
          <cell r="J143">
            <v>4818800</v>
          </cell>
          <cell r="K143">
            <v>4818800</v>
          </cell>
          <cell r="L143">
            <v>0</v>
          </cell>
          <cell r="M143">
            <v>560000</v>
          </cell>
          <cell r="N143">
            <v>3000</v>
          </cell>
          <cell r="O143">
            <v>700000</v>
          </cell>
          <cell r="P143">
            <v>3000</v>
          </cell>
          <cell r="Q143">
            <v>1800</v>
          </cell>
          <cell r="R143">
            <v>390000</v>
          </cell>
          <cell r="S143">
            <v>0</v>
          </cell>
          <cell r="T143">
            <v>500000</v>
          </cell>
          <cell r="U143">
            <v>1000</v>
          </cell>
          <cell r="V143">
            <v>560000</v>
          </cell>
          <cell r="W143">
            <v>899999.99999999988</v>
          </cell>
          <cell r="X143">
            <v>0</v>
          </cell>
          <cell r="Y143">
            <v>0</v>
          </cell>
          <cell r="Z143">
            <v>30000</v>
          </cell>
          <cell r="AA143">
            <v>820000</v>
          </cell>
          <cell r="AB143">
            <v>150000</v>
          </cell>
          <cell r="AC143">
            <v>200000</v>
          </cell>
        </row>
        <row r="144">
          <cell r="B144" t="str">
            <v>GTT.137</v>
          </cell>
          <cell r="C144" t="str">
            <v>Paracetamol</v>
          </cell>
          <cell r="D144">
            <v>4</v>
          </cell>
          <cell r="E144" t="str">
            <v>1g /100ml</v>
          </cell>
          <cell r="F144" t="str">
            <v>Tiêm/Tiêm truyền</v>
          </cell>
          <cell r="G144" t="str">
            <v>Thuốc tiêm/ Thuốc tiêm truyền</v>
          </cell>
          <cell r="H144" t="str">
            <v>Chai/Lọ/Túi</v>
          </cell>
          <cell r="I144">
            <v>9135</v>
          </cell>
          <cell r="J144">
            <v>245930</v>
          </cell>
          <cell r="K144">
            <v>245930</v>
          </cell>
          <cell r="L144">
            <v>0</v>
          </cell>
          <cell r="M144">
            <v>165000</v>
          </cell>
          <cell r="N144">
            <v>4600</v>
          </cell>
          <cell r="O144">
            <v>33600</v>
          </cell>
          <cell r="P144">
            <v>70</v>
          </cell>
          <cell r="Q144">
            <v>0</v>
          </cell>
          <cell r="R144">
            <v>4500</v>
          </cell>
          <cell r="S144">
            <v>0</v>
          </cell>
          <cell r="T144">
            <v>10000</v>
          </cell>
          <cell r="U144">
            <v>0</v>
          </cell>
          <cell r="V144">
            <v>7000</v>
          </cell>
          <cell r="W144">
            <v>9000</v>
          </cell>
          <cell r="X144">
            <v>0</v>
          </cell>
          <cell r="Y144">
            <v>0</v>
          </cell>
          <cell r="Z144">
            <v>0</v>
          </cell>
          <cell r="AA144">
            <v>8160</v>
          </cell>
          <cell r="AB144">
            <v>4000</v>
          </cell>
          <cell r="AC144">
            <v>0</v>
          </cell>
        </row>
        <row r="145">
          <cell r="B145" t="str">
            <v>GTT.138</v>
          </cell>
          <cell r="C145" t="str">
            <v>Perindopril + amlodipin</v>
          </cell>
          <cell r="D145">
            <v>1</v>
          </cell>
          <cell r="E145" t="str">
            <v>7mg +5mg</v>
          </cell>
          <cell r="F145" t="str">
            <v>Uống</v>
          </cell>
          <cell r="G145" t="str">
            <v>Viên</v>
          </cell>
          <cell r="H145" t="str">
            <v>Viên</v>
          </cell>
          <cell r="I145">
            <v>6589</v>
          </cell>
          <cell r="J145">
            <v>294000</v>
          </cell>
          <cell r="K145">
            <v>294000</v>
          </cell>
          <cell r="L145">
            <v>0</v>
          </cell>
          <cell r="M145">
            <v>12000</v>
          </cell>
          <cell r="N145">
            <v>0</v>
          </cell>
          <cell r="O145">
            <v>80000</v>
          </cell>
          <cell r="P145">
            <v>0</v>
          </cell>
          <cell r="Q145">
            <v>47600</v>
          </cell>
          <cell r="R145">
            <v>0</v>
          </cell>
          <cell r="S145">
            <v>50400</v>
          </cell>
          <cell r="T145">
            <v>17000</v>
          </cell>
          <cell r="U145">
            <v>0</v>
          </cell>
          <cell r="V145">
            <v>15000</v>
          </cell>
          <cell r="W145">
            <v>60000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2000</v>
          </cell>
          <cell r="AC145">
            <v>10000</v>
          </cell>
        </row>
        <row r="146">
          <cell r="B146" t="str">
            <v>GTT.139</v>
          </cell>
          <cell r="C146" t="str">
            <v>Perindopril + indapamid</v>
          </cell>
          <cell r="D146">
            <v>1</v>
          </cell>
          <cell r="E146" t="str">
            <v>5mg + 1,25mg</v>
          </cell>
          <cell r="F146" t="str">
            <v>Uống</v>
          </cell>
          <cell r="G146" t="str">
            <v>Viên</v>
          </cell>
          <cell r="H146" t="str">
            <v>Viên</v>
          </cell>
          <cell r="I146">
            <v>6500</v>
          </cell>
          <cell r="J146">
            <v>248810</v>
          </cell>
          <cell r="K146">
            <v>248810</v>
          </cell>
          <cell r="L146">
            <v>0</v>
          </cell>
          <cell r="M146">
            <v>35000</v>
          </cell>
          <cell r="N146">
            <v>0</v>
          </cell>
          <cell r="O146">
            <v>43310</v>
          </cell>
          <cell r="P146">
            <v>0</v>
          </cell>
          <cell r="Q146">
            <v>50000</v>
          </cell>
          <cell r="R146">
            <v>0</v>
          </cell>
          <cell r="S146">
            <v>20000</v>
          </cell>
          <cell r="T146">
            <v>25000</v>
          </cell>
          <cell r="U146">
            <v>0</v>
          </cell>
          <cell r="V146">
            <v>0</v>
          </cell>
          <cell r="W146">
            <v>58000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2500</v>
          </cell>
          <cell r="AC146">
            <v>15000</v>
          </cell>
        </row>
        <row r="147">
          <cell r="B147" t="str">
            <v>GTT.140</v>
          </cell>
          <cell r="C147" t="str">
            <v>Pethidin hydroclorid</v>
          </cell>
          <cell r="D147">
            <v>1</v>
          </cell>
          <cell r="E147" t="str">
            <v>100mg/2ml</v>
          </cell>
          <cell r="F147" t="str">
            <v>Tiêm/Tiêm truyền</v>
          </cell>
          <cell r="G147" t="str">
            <v>Thuốc tiêm/ Thuốc tiêm truyền</v>
          </cell>
          <cell r="H147" t="str">
            <v>Ống</v>
          </cell>
          <cell r="I147">
            <v>18000</v>
          </cell>
          <cell r="J147">
            <v>2150</v>
          </cell>
          <cell r="K147">
            <v>2150</v>
          </cell>
          <cell r="L147">
            <v>0</v>
          </cell>
          <cell r="M147">
            <v>1250</v>
          </cell>
          <cell r="N147">
            <v>150</v>
          </cell>
          <cell r="O147">
            <v>140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200</v>
          </cell>
          <cell r="U147">
            <v>0</v>
          </cell>
          <cell r="V147">
            <v>40</v>
          </cell>
          <cell r="W147">
            <v>299.99999999999994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70</v>
          </cell>
          <cell r="AC147">
            <v>0</v>
          </cell>
        </row>
        <row r="148">
          <cell r="B148" t="str">
            <v>GTT.141</v>
          </cell>
          <cell r="C148" t="str">
            <v>Phenobarbital</v>
          </cell>
          <cell r="D148">
            <v>4</v>
          </cell>
          <cell r="E148" t="str">
            <v>10mg</v>
          </cell>
          <cell r="F148" t="str">
            <v>Uống</v>
          </cell>
          <cell r="G148" t="str">
            <v>Viên</v>
          </cell>
          <cell r="H148" t="str">
            <v>Viên</v>
          </cell>
          <cell r="I148">
            <v>140</v>
          </cell>
          <cell r="J148">
            <v>63280</v>
          </cell>
          <cell r="K148">
            <v>63280</v>
          </cell>
          <cell r="L148">
            <v>0</v>
          </cell>
          <cell r="M148">
            <v>450</v>
          </cell>
          <cell r="N148">
            <v>20000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2200</v>
          </cell>
          <cell r="U148">
            <v>0</v>
          </cell>
          <cell r="V148">
            <v>0</v>
          </cell>
          <cell r="W148">
            <v>800.00000000000011</v>
          </cell>
          <cell r="X148">
            <v>0</v>
          </cell>
          <cell r="Y148">
            <v>34000</v>
          </cell>
          <cell r="Z148">
            <v>0</v>
          </cell>
          <cell r="AA148">
            <v>2330</v>
          </cell>
          <cell r="AB148">
            <v>3500</v>
          </cell>
          <cell r="AC148">
            <v>0</v>
          </cell>
        </row>
        <row r="149">
          <cell r="B149" t="str">
            <v>GTT.142</v>
          </cell>
          <cell r="C149" t="str">
            <v>Phenobarbital</v>
          </cell>
          <cell r="D149">
            <v>4</v>
          </cell>
          <cell r="E149" t="str">
            <v>100mg</v>
          </cell>
          <cell r="F149" t="str">
            <v>Uống</v>
          </cell>
          <cell r="G149" t="str">
            <v>Viên</v>
          </cell>
          <cell r="H149" t="str">
            <v>Viên</v>
          </cell>
          <cell r="I149">
            <v>210</v>
          </cell>
          <cell r="J149">
            <v>1182620</v>
          </cell>
          <cell r="K149">
            <v>1182620</v>
          </cell>
          <cell r="L149">
            <v>0</v>
          </cell>
          <cell r="M149">
            <v>1500</v>
          </cell>
          <cell r="N149">
            <v>0</v>
          </cell>
          <cell r="O149">
            <v>420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200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1180000</v>
          </cell>
          <cell r="Z149">
            <v>0</v>
          </cell>
          <cell r="AA149">
            <v>350</v>
          </cell>
          <cell r="AB149">
            <v>150</v>
          </cell>
          <cell r="AC149">
            <v>0</v>
          </cell>
        </row>
        <row r="150">
          <cell r="B150" t="str">
            <v>GTT.143</v>
          </cell>
          <cell r="C150" t="str">
            <v>Phenobarbital</v>
          </cell>
          <cell r="D150">
            <v>5</v>
          </cell>
          <cell r="E150" t="str">
            <v>200mg</v>
          </cell>
          <cell r="F150" t="str">
            <v>Tiêm/Tiêm truyền</v>
          </cell>
          <cell r="G150" t="str">
            <v>Thuốc tiêm/ Thuốc tiêm truyền</v>
          </cell>
          <cell r="H150" t="str">
            <v>Ống</v>
          </cell>
          <cell r="I150">
            <v>14469</v>
          </cell>
          <cell r="J150">
            <v>4540</v>
          </cell>
          <cell r="K150">
            <v>4540</v>
          </cell>
          <cell r="L150">
            <v>0</v>
          </cell>
          <cell r="M150">
            <v>1800</v>
          </cell>
          <cell r="N150">
            <v>900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500</v>
          </cell>
          <cell r="U150">
            <v>0</v>
          </cell>
          <cell r="V150">
            <v>460</v>
          </cell>
          <cell r="W150">
            <v>0</v>
          </cell>
          <cell r="X150">
            <v>0</v>
          </cell>
          <cell r="Y150">
            <v>110</v>
          </cell>
          <cell r="Z150">
            <v>0</v>
          </cell>
          <cell r="AA150">
            <v>420</v>
          </cell>
          <cell r="AB150">
            <v>350</v>
          </cell>
          <cell r="AC150">
            <v>0</v>
          </cell>
        </row>
        <row r="151">
          <cell r="B151" t="str">
            <v>GTT.144</v>
          </cell>
          <cell r="C151" t="str">
            <v>Phenylephrin</v>
          </cell>
          <cell r="D151">
            <v>1</v>
          </cell>
          <cell r="E151" t="str">
            <v>50mcg/ml, 10ml</v>
          </cell>
          <cell r="F151" t="str">
            <v>Tiêm/Tiêm truyền</v>
          </cell>
          <cell r="G151" t="str">
            <v>Thuốc tiêm/ Thuốc tiêm truyền</v>
          </cell>
          <cell r="H151" t="str">
            <v>Ống</v>
          </cell>
          <cell r="I151">
            <v>127313</v>
          </cell>
          <cell r="J151">
            <v>2336</v>
          </cell>
          <cell r="K151">
            <v>2336</v>
          </cell>
          <cell r="L151">
            <v>0</v>
          </cell>
          <cell r="M151">
            <v>600</v>
          </cell>
          <cell r="N151">
            <v>1500</v>
          </cell>
          <cell r="O151">
            <v>230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6</v>
          </cell>
          <cell r="AC151">
            <v>0</v>
          </cell>
        </row>
        <row r="152">
          <cell r="B152" t="str">
            <v>GTT.145</v>
          </cell>
          <cell r="C152" t="str">
            <v>Phenylephrin</v>
          </cell>
          <cell r="D152">
            <v>1</v>
          </cell>
          <cell r="E152" t="str">
            <v>50mcg/ml; 10ml</v>
          </cell>
          <cell r="F152" t="str">
            <v>Tiêm</v>
          </cell>
          <cell r="G152" t="str">
            <v>Thuốc tiêm đóng sẵn trong dụng cụ tiêm</v>
          </cell>
          <cell r="H152" t="str">
            <v>Bơm tiêm</v>
          </cell>
          <cell r="I152">
            <v>194500</v>
          </cell>
          <cell r="J152">
            <v>230</v>
          </cell>
          <cell r="K152">
            <v>230</v>
          </cell>
          <cell r="L152">
            <v>0</v>
          </cell>
          <cell r="M152">
            <v>230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B153" t="str">
            <v>GTT.146</v>
          </cell>
          <cell r="C153" t="str">
            <v>Phytomenadion</v>
          </cell>
          <cell r="D153">
            <v>4</v>
          </cell>
          <cell r="E153" t="str">
            <v>20mg/ml; 5ml</v>
          </cell>
          <cell r="F153" t="str">
            <v>Uống</v>
          </cell>
          <cell r="G153" t="str">
            <v>Dung dịch/ hỗn dịch/ nhũ dịch uống</v>
          </cell>
          <cell r="H153" t="str">
            <v>Ống</v>
          </cell>
          <cell r="I153">
            <v>150000</v>
          </cell>
          <cell r="J153">
            <v>1400</v>
          </cell>
          <cell r="K153">
            <v>1400</v>
          </cell>
          <cell r="L153">
            <v>0</v>
          </cell>
          <cell r="M153">
            <v>1400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 t="str">
            <v>GTT.147</v>
          </cell>
          <cell r="C154" t="str">
            <v>Piperacilin + tazobactam</v>
          </cell>
          <cell r="D154">
            <v>2</v>
          </cell>
          <cell r="E154" t="str">
            <v>3g + 0,375g</v>
          </cell>
          <cell r="F154" t="str">
            <v>Tiêm/Tiêm truyền</v>
          </cell>
          <cell r="G154" t="str">
            <v>Thuốc tiêm/ Thuốc tiêm truyền</v>
          </cell>
          <cell r="H154" t="str">
            <v>Chai/Lọ/Túi</v>
          </cell>
          <cell r="I154">
            <v>103500</v>
          </cell>
          <cell r="J154">
            <v>28300</v>
          </cell>
          <cell r="K154">
            <v>28300</v>
          </cell>
          <cell r="L154">
            <v>0</v>
          </cell>
          <cell r="M154">
            <v>25500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1000</v>
          </cell>
          <cell r="S154">
            <v>0</v>
          </cell>
          <cell r="T154">
            <v>1200</v>
          </cell>
          <cell r="U154">
            <v>0</v>
          </cell>
          <cell r="V154">
            <v>0</v>
          </cell>
          <cell r="W154">
            <v>599.99999999999989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B155" t="str">
            <v>GTT.148</v>
          </cell>
          <cell r="C155" t="str">
            <v>Piracetam</v>
          </cell>
          <cell r="D155">
            <v>3</v>
          </cell>
          <cell r="E155" t="str">
            <v>400mg</v>
          </cell>
          <cell r="F155" t="str">
            <v>Uống</v>
          </cell>
          <cell r="G155" t="str">
            <v>Viên</v>
          </cell>
          <cell r="H155" t="str">
            <v>Viên</v>
          </cell>
          <cell r="I155">
            <v>1200</v>
          </cell>
          <cell r="J155">
            <v>1514300</v>
          </cell>
          <cell r="K155">
            <v>1514300</v>
          </cell>
          <cell r="L155">
            <v>0</v>
          </cell>
          <cell r="M155">
            <v>0</v>
          </cell>
          <cell r="N155">
            <v>0</v>
          </cell>
          <cell r="O155">
            <v>140000</v>
          </cell>
          <cell r="P155">
            <v>0</v>
          </cell>
          <cell r="Q155">
            <v>0</v>
          </cell>
          <cell r="R155">
            <v>300000</v>
          </cell>
          <cell r="S155">
            <v>0</v>
          </cell>
          <cell r="T155">
            <v>60000</v>
          </cell>
          <cell r="U155">
            <v>1000</v>
          </cell>
          <cell r="V155">
            <v>100000</v>
          </cell>
          <cell r="W155">
            <v>550000</v>
          </cell>
          <cell r="X155">
            <v>0</v>
          </cell>
          <cell r="Y155">
            <v>0</v>
          </cell>
          <cell r="Z155">
            <v>90000</v>
          </cell>
          <cell r="AA155">
            <v>233300</v>
          </cell>
          <cell r="AB155">
            <v>30000</v>
          </cell>
          <cell r="AC155">
            <v>10000</v>
          </cell>
        </row>
        <row r="156">
          <cell r="B156" t="str">
            <v>GTT.149</v>
          </cell>
          <cell r="C156" t="str">
            <v>Pravastatin</v>
          </cell>
          <cell r="D156">
            <v>2</v>
          </cell>
          <cell r="E156" t="str">
            <v>10mg</v>
          </cell>
          <cell r="F156" t="str">
            <v>Uống</v>
          </cell>
          <cell r="G156" t="str">
            <v>Viên</v>
          </cell>
          <cell r="H156" t="str">
            <v>Viên</v>
          </cell>
          <cell r="I156">
            <v>4170</v>
          </cell>
          <cell r="J156">
            <v>787600</v>
          </cell>
          <cell r="K156">
            <v>787600</v>
          </cell>
          <cell r="L156">
            <v>0</v>
          </cell>
          <cell r="M156">
            <v>115000</v>
          </cell>
          <cell r="N156">
            <v>0</v>
          </cell>
          <cell r="O156">
            <v>187600</v>
          </cell>
          <cell r="P156">
            <v>0</v>
          </cell>
          <cell r="Q156">
            <v>10000</v>
          </cell>
          <cell r="R156">
            <v>60000</v>
          </cell>
          <cell r="S156">
            <v>0</v>
          </cell>
          <cell r="T156">
            <v>60000</v>
          </cell>
          <cell r="U156">
            <v>0</v>
          </cell>
          <cell r="V156">
            <v>40000</v>
          </cell>
          <cell r="W156">
            <v>80000.000000000015</v>
          </cell>
          <cell r="X156">
            <v>0</v>
          </cell>
          <cell r="Y156">
            <v>0</v>
          </cell>
          <cell r="Z156">
            <v>0</v>
          </cell>
          <cell r="AA156">
            <v>175000</v>
          </cell>
          <cell r="AB156">
            <v>60000</v>
          </cell>
          <cell r="AC156">
            <v>0</v>
          </cell>
        </row>
        <row r="157">
          <cell r="B157" t="str">
            <v>GTT.150</v>
          </cell>
          <cell r="C157" t="str">
            <v>Pravastatin</v>
          </cell>
          <cell r="D157">
            <v>2</v>
          </cell>
          <cell r="E157" t="str">
            <v>20mg</v>
          </cell>
          <cell r="F157" t="str">
            <v>Uống</v>
          </cell>
          <cell r="G157" t="str">
            <v>Viên</v>
          </cell>
          <cell r="H157" t="str">
            <v>Viên</v>
          </cell>
          <cell r="I157">
            <v>6450</v>
          </cell>
          <cell r="J157">
            <v>316700</v>
          </cell>
          <cell r="K157">
            <v>316700</v>
          </cell>
          <cell r="L157">
            <v>0</v>
          </cell>
          <cell r="M157">
            <v>120000</v>
          </cell>
          <cell r="N157">
            <v>0</v>
          </cell>
          <cell r="O157">
            <v>23400</v>
          </cell>
          <cell r="P157">
            <v>0</v>
          </cell>
          <cell r="Q157">
            <v>0</v>
          </cell>
          <cell r="R157">
            <v>0</v>
          </cell>
          <cell r="S157">
            <v>80000</v>
          </cell>
          <cell r="T157">
            <v>0</v>
          </cell>
          <cell r="U157">
            <v>0</v>
          </cell>
          <cell r="V157">
            <v>60000</v>
          </cell>
          <cell r="W157">
            <v>10000</v>
          </cell>
          <cell r="X157">
            <v>0</v>
          </cell>
          <cell r="Y157">
            <v>0</v>
          </cell>
          <cell r="Z157">
            <v>0</v>
          </cell>
          <cell r="AA157">
            <v>23300</v>
          </cell>
          <cell r="AB157">
            <v>0</v>
          </cell>
          <cell r="AC157">
            <v>0</v>
          </cell>
        </row>
        <row r="158">
          <cell r="B158" t="str">
            <v>GTT.151</v>
          </cell>
          <cell r="C158" t="str">
            <v>Pravastatin</v>
          </cell>
          <cell r="D158">
            <v>4</v>
          </cell>
          <cell r="E158" t="str">
            <v>30mg</v>
          </cell>
          <cell r="F158" t="str">
            <v>Uống</v>
          </cell>
          <cell r="G158" t="str">
            <v>Viên</v>
          </cell>
          <cell r="H158" t="str">
            <v>viên</v>
          </cell>
          <cell r="I158">
            <v>2720</v>
          </cell>
          <cell r="J158">
            <v>854000</v>
          </cell>
          <cell r="K158">
            <v>854000</v>
          </cell>
          <cell r="L158">
            <v>0</v>
          </cell>
          <cell r="M158">
            <v>250000</v>
          </cell>
          <cell r="N158">
            <v>0</v>
          </cell>
          <cell r="O158">
            <v>92000</v>
          </cell>
          <cell r="P158">
            <v>0</v>
          </cell>
          <cell r="Q158">
            <v>0</v>
          </cell>
          <cell r="R158">
            <v>75000</v>
          </cell>
          <cell r="S158">
            <v>0</v>
          </cell>
          <cell r="T158">
            <v>120000</v>
          </cell>
          <cell r="U158">
            <v>0</v>
          </cell>
          <cell r="V158">
            <v>100000</v>
          </cell>
          <cell r="W158">
            <v>80000.000000000015</v>
          </cell>
          <cell r="X158">
            <v>0</v>
          </cell>
          <cell r="Y158">
            <v>0</v>
          </cell>
          <cell r="Z158">
            <v>7000</v>
          </cell>
          <cell r="AA158">
            <v>0</v>
          </cell>
          <cell r="AB158">
            <v>80000</v>
          </cell>
          <cell r="AC158">
            <v>50000</v>
          </cell>
        </row>
        <row r="159">
          <cell r="B159" t="str">
            <v>GTT.152</v>
          </cell>
          <cell r="C159" t="str">
            <v>Proparacain hydroclorid</v>
          </cell>
          <cell r="D159">
            <v>1</v>
          </cell>
          <cell r="E159" t="str">
            <v>0,5%; 15ml</v>
          </cell>
          <cell r="F159" t="str">
            <v>Nhỏ mắt</v>
          </cell>
          <cell r="G159" t="str">
            <v>Thuốc nhỏ mắt</v>
          </cell>
          <cell r="H159" t="str">
            <v>Lọ/Ống</v>
          </cell>
          <cell r="I159">
            <v>39380</v>
          </cell>
          <cell r="J159">
            <v>480</v>
          </cell>
          <cell r="K159">
            <v>480</v>
          </cell>
          <cell r="L159">
            <v>0</v>
          </cell>
          <cell r="M159">
            <v>60</v>
          </cell>
          <cell r="N159">
            <v>0</v>
          </cell>
          <cell r="O159">
            <v>30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390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 t="str">
            <v>GTT.153</v>
          </cell>
          <cell r="C160" t="str">
            <v>Propofol</v>
          </cell>
          <cell r="D160">
            <v>1</v>
          </cell>
          <cell r="E160" t="str">
            <v>10mg/ml (1%; 20ml)</v>
          </cell>
          <cell r="F160" t="str">
            <v>Tiêm/Tiêm truyền</v>
          </cell>
          <cell r="G160" t="str">
            <v>Thuốc tiêm/ Thuốc tiêm truyền</v>
          </cell>
          <cell r="H160" t="str">
            <v>Lọ/ống</v>
          </cell>
          <cell r="I160">
            <v>25140</v>
          </cell>
          <cell r="J160">
            <v>89310</v>
          </cell>
          <cell r="K160">
            <v>89310</v>
          </cell>
          <cell r="L160">
            <v>0</v>
          </cell>
          <cell r="M160">
            <v>35000</v>
          </cell>
          <cell r="N160">
            <v>3000</v>
          </cell>
          <cell r="O160">
            <v>6910</v>
          </cell>
          <cell r="P160">
            <v>0</v>
          </cell>
          <cell r="Q160">
            <v>0</v>
          </cell>
          <cell r="R160">
            <v>10000</v>
          </cell>
          <cell r="S160">
            <v>0</v>
          </cell>
          <cell r="T160">
            <v>8000</v>
          </cell>
          <cell r="U160">
            <v>0</v>
          </cell>
          <cell r="V160">
            <v>3500</v>
          </cell>
          <cell r="W160">
            <v>6450</v>
          </cell>
          <cell r="X160">
            <v>0</v>
          </cell>
          <cell r="Y160">
            <v>0</v>
          </cell>
          <cell r="Z160">
            <v>0</v>
          </cell>
          <cell r="AA160">
            <v>9450</v>
          </cell>
          <cell r="AB160">
            <v>7000</v>
          </cell>
          <cell r="AC160">
            <v>0</v>
          </cell>
        </row>
        <row r="161">
          <cell r="B161" t="str">
            <v>GTT.154</v>
          </cell>
          <cell r="C161" t="str">
            <v>Propofol</v>
          </cell>
          <cell r="D161">
            <v>5</v>
          </cell>
          <cell r="E161" t="str">
            <v>10mg/ml (1%; 20ml)</v>
          </cell>
          <cell r="F161" t="str">
            <v>Tiêm/Tiêm truyền</v>
          </cell>
          <cell r="G161" t="str">
            <v>Thuốc tiêm/ Thuốc tiêm truyền</v>
          </cell>
          <cell r="H161" t="str">
            <v>Lọ/ống</v>
          </cell>
          <cell r="I161">
            <v>22500</v>
          </cell>
          <cell r="J161">
            <v>22700</v>
          </cell>
          <cell r="K161">
            <v>22700</v>
          </cell>
          <cell r="L161">
            <v>0</v>
          </cell>
          <cell r="M161">
            <v>0</v>
          </cell>
          <cell r="N161">
            <v>2000</v>
          </cell>
          <cell r="O161">
            <v>2200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4000</v>
          </cell>
          <cell r="U161">
            <v>0</v>
          </cell>
          <cell r="V161">
            <v>3500</v>
          </cell>
          <cell r="W161">
            <v>4000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7000</v>
          </cell>
          <cell r="AC161">
            <v>0</v>
          </cell>
        </row>
        <row r="162">
          <cell r="B162" t="str">
            <v>GTT.155</v>
          </cell>
          <cell r="C162" t="str">
            <v>Quetiapin</v>
          </cell>
          <cell r="D162">
            <v>1</v>
          </cell>
          <cell r="E162" t="str">
            <v>100mg</v>
          </cell>
          <cell r="F162" t="str">
            <v>Uống</v>
          </cell>
          <cell r="G162" t="str">
            <v>Viên</v>
          </cell>
          <cell r="H162" t="str">
            <v>Viên</v>
          </cell>
          <cell r="I162">
            <v>15000</v>
          </cell>
          <cell r="J162">
            <v>10620</v>
          </cell>
          <cell r="K162">
            <v>10620</v>
          </cell>
          <cell r="L162">
            <v>0</v>
          </cell>
          <cell r="M162">
            <v>120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10500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 t="str">
            <v>GTT.156</v>
          </cell>
          <cell r="C163" t="str">
            <v>Ramipril</v>
          </cell>
          <cell r="D163">
            <v>4</v>
          </cell>
          <cell r="E163" t="str">
            <v>2,5mg</v>
          </cell>
          <cell r="F163" t="str">
            <v>Uống</v>
          </cell>
          <cell r="G163" t="str">
            <v>Viên nang</v>
          </cell>
          <cell r="H163" t="str">
            <v>Viên</v>
          </cell>
          <cell r="I163">
            <v>1995</v>
          </cell>
          <cell r="J163">
            <v>718600</v>
          </cell>
          <cell r="K163">
            <v>718600</v>
          </cell>
          <cell r="L163">
            <v>0</v>
          </cell>
          <cell r="M163">
            <v>58000</v>
          </cell>
          <cell r="N163">
            <v>0</v>
          </cell>
          <cell r="O163">
            <v>140000</v>
          </cell>
          <cell r="P163">
            <v>0</v>
          </cell>
          <cell r="Q163">
            <v>0</v>
          </cell>
          <cell r="R163">
            <v>80000</v>
          </cell>
          <cell r="S163">
            <v>0</v>
          </cell>
          <cell r="T163">
            <v>84000</v>
          </cell>
          <cell r="U163">
            <v>0</v>
          </cell>
          <cell r="V163">
            <v>80000</v>
          </cell>
          <cell r="W163">
            <v>100000</v>
          </cell>
          <cell r="X163">
            <v>0</v>
          </cell>
          <cell r="Y163">
            <v>0</v>
          </cell>
          <cell r="Z163">
            <v>0</v>
          </cell>
          <cell r="AA163">
            <v>116600</v>
          </cell>
          <cell r="AB163">
            <v>0</v>
          </cell>
          <cell r="AC163">
            <v>60000</v>
          </cell>
        </row>
        <row r="164">
          <cell r="B164" t="str">
            <v>GTT.157</v>
          </cell>
          <cell r="C164" t="str">
            <v>Ramipril</v>
          </cell>
          <cell r="D164">
            <v>4</v>
          </cell>
          <cell r="E164" t="str">
            <v>5mg</v>
          </cell>
          <cell r="F164" t="str">
            <v>Uống</v>
          </cell>
          <cell r="G164" t="str">
            <v>Viên nang</v>
          </cell>
          <cell r="H164" t="str">
            <v>viên</v>
          </cell>
          <cell r="I164">
            <v>2289</v>
          </cell>
          <cell r="J164">
            <v>1174000</v>
          </cell>
          <cell r="K164">
            <v>1174000</v>
          </cell>
          <cell r="L164">
            <v>0</v>
          </cell>
          <cell r="M164">
            <v>350000</v>
          </cell>
          <cell r="N164">
            <v>0</v>
          </cell>
          <cell r="O164">
            <v>140000</v>
          </cell>
          <cell r="P164">
            <v>0</v>
          </cell>
          <cell r="Q164">
            <v>0</v>
          </cell>
          <cell r="R164">
            <v>80000</v>
          </cell>
          <cell r="S164">
            <v>0</v>
          </cell>
          <cell r="T164">
            <v>84000</v>
          </cell>
          <cell r="U164">
            <v>0</v>
          </cell>
          <cell r="V164">
            <v>50000</v>
          </cell>
          <cell r="W164">
            <v>150000</v>
          </cell>
          <cell r="X164">
            <v>0</v>
          </cell>
          <cell r="Y164">
            <v>0</v>
          </cell>
          <cell r="Z164">
            <v>120000</v>
          </cell>
          <cell r="AA164">
            <v>0</v>
          </cell>
          <cell r="AB164">
            <v>0</v>
          </cell>
          <cell r="AC164">
            <v>200000</v>
          </cell>
        </row>
        <row r="165">
          <cell r="B165" t="str">
            <v>GTT.158</v>
          </cell>
          <cell r="C165" t="str">
            <v>Risperidon</v>
          </cell>
          <cell r="D165">
            <v>1</v>
          </cell>
          <cell r="E165" t="str">
            <v>1mg</v>
          </cell>
          <cell r="F165" t="str">
            <v>Uống</v>
          </cell>
          <cell r="G165" t="str">
            <v>Viên</v>
          </cell>
          <cell r="H165" t="str">
            <v>Viên</v>
          </cell>
          <cell r="I165">
            <v>2320</v>
          </cell>
          <cell r="J165">
            <v>73350</v>
          </cell>
          <cell r="K165">
            <v>73350</v>
          </cell>
          <cell r="L165">
            <v>0</v>
          </cell>
          <cell r="M165">
            <v>350</v>
          </cell>
          <cell r="N165">
            <v>10000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63000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 t="str">
            <v>GTT.159</v>
          </cell>
          <cell r="C166" t="str">
            <v>Rocuronium bromid</v>
          </cell>
          <cell r="D166">
            <v>1</v>
          </cell>
          <cell r="E166" t="str">
            <v>10mg/ml; 5ml</v>
          </cell>
          <cell r="F166" t="str">
            <v>Tiêm/Tiêm truyền</v>
          </cell>
          <cell r="G166" t="str">
            <v>Thuốc tiêm/ Thuốc tiêm truyền</v>
          </cell>
          <cell r="H166" t="str">
            <v>Chai/Lọ/Túi</v>
          </cell>
          <cell r="I166">
            <v>46530</v>
          </cell>
          <cell r="J166">
            <v>15190</v>
          </cell>
          <cell r="K166">
            <v>15190</v>
          </cell>
          <cell r="L166">
            <v>0</v>
          </cell>
          <cell r="M166">
            <v>7000</v>
          </cell>
          <cell r="N166">
            <v>4300</v>
          </cell>
          <cell r="O166">
            <v>1190</v>
          </cell>
          <cell r="P166">
            <v>0</v>
          </cell>
          <cell r="Q166">
            <v>0</v>
          </cell>
          <cell r="R166">
            <v>230</v>
          </cell>
          <cell r="S166">
            <v>0</v>
          </cell>
          <cell r="T166">
            <v>560</v>
          </cell>
          <cell r="U166">
            <v>0</v>
          </cell>
          <cell r="V166">
            <v>500</v>
          </cell>
          <cell r="W166">
            <v>700</v>
          </cell>
          <cell r="X166">
            <v>0</v>
          </cell>
          <cell r="Y166">
            <v>0</v>
          </cell>
          <cell r="Z166">
            <v>0</v>
          </cell>
          <cell r="AA166">
            <v>700</v>
          </cell>
          <cell r="AB166">
            <v>10</v>
          </cell>
          <cell r="AC166">
            <v>0</v>
          </cell>
        </row>
        <row r="167">
          <cell r="B167" t="str">
            <v>GTT.160</v>
          </cell>
          <cell r="C167" t="str">
            <v>Salbutamol</v>
          </cell>
          <cell r="D167">
            <v>1</v>
          </cell>
          <cell r="E167" t="str">
            <v>0,5mg/1ml</v>
          </cell>
          <cell r="F167" t="str">
            <v>Tiêm/Tiêm truyền</v>
          </cell>
          <cell r="G167" t="str">
            <v>Thuốc tiêm/ Thuốc tiêm truyền</v>
          </cell>
          <cell r="H167" t="str">
            <v>Ống</v>
          </cell>
          <cell r="I167">
            <v>14450</v>
          </cell>
          <cell r="J167">
            <v>24040</v>
          </cell>
          <cell r="K167">
            <v>24040</v>
          </cell>
          <cell r="L167">
            <v>0</v>
          </cell>
          <cell r="M167">
            <v>5800</v>
          </cell>
          <cell r="N167">
            <v>0</v>
          </cell>
          <cell r="O167">
            <v>3500</v>
          </cell>
          <cell r="P167">
            <v>0</v>
          </cell>
          <cell r="Q167">
            <v>0</v>
          </cell>
          <cell r="R167">
            <v>100</v>
          </cell>
          <cell r="S167">
            <v>0</v>
          </cell>
          <cell r="T167">
            <v>2800</v>
          </cell>
          <cell r="U167">
            <v>0</v>
          </cell>
          <cell r="V167">
            <v>2000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9300</v>
          </cell>
          <cell r="AB167">
            <v>540</v>
          </cell>
          <cell r="AC167">
            <v>0</v>
          </cell>
        </row>
        <row r="168">
          <cell r="B168" t="str">
            <v>GTT.161</v>
          </cell>
          <cell r="C168" t="str">
            <v>Salbutamol sulfat</v>
          </cell>
          <cell r="D168">
            <v>1</v>
          </cell>
          <cell r="E168" t="str">
            <v>100mcg/liều; 200 liều</v>
          </cell>
          <cell r="F168" t="str">
            <v>Đường hô hấp</v>
          </cell>
          <cell r="G168" t="str">
            <v>Thuốc hít định liều/ phun mù định liều</v>
          </cell>
          <cell r="H168" t="str">
            <v>Lọ/ống</v>
          </cell>
          <cell r="I168">
            <v>50000</v>
          </cell>
          <cell r="J168">
            <v>17570</v>
          </cell>
          <cell r="K168">
            <v>17570</v>
          </cell>
          <cell r="L168">
            <v>0</v>
          </cell>
          <cell r="M168">
            <v>1200</v>
          </cell>
          <cell r="N168">
            <v>30</v>
          </cell>
          <cell r="O168">
            <v>2170</v>
          </cell>
          <cell r="P168">
            <v>530</v>
          </cell>
          <cell r="Q168">
            <v>100</v>
          </cell>
          <cell r="R168">
            <v>2500</v>
          </cell>
          <cell r="S168">
            <v>0</v>
          </cell>
          <cell r="T168">
            <v>3400</v>
          </cell>
          <cell r="U168">
            <v>0</v>
          </cell>
          <cell r="V168">
            <v>4200</v>
          </cell>
          <cell r="W168">
            <v>1890</v>
          </cell>
          <cell r="X168">
            <v>0</v>
          </cell>
          <cell r="Y168">
            <v>0</v>
          </cell>
          <cell r="Z168">
            <v>160</v>
          </cell>
          <cell r="AA168">
            <v>0</v>
          </cell>
          <cell r="AB168">
            <v>890</v>
          </cell>
          <cell r="AC168">
            <v>500</v>
          </cell>
        </row>
        <row r="169">
          <cell r="B169" t="str">
            <v>GTT.162</v>
          </cell>
          <cell r="C169" t="str">
            <v>Salbutamol sulfat</v>
          </cell>
          <cell r="D169">
            <v>2</v>
          </cell>
          <cell r="E169" t="str">
            <v>100mcg/liều; 200 liều</v>
          </cell>
          <cell r="F169" t="str">
            <v>Đường hô hấp</v>
          </cell>
          <cell r="G169" t="str">
            <v>Thuốc hít định liều/ phun mù định liều</v>
          </cell>
          <cell r="H169" t="str">
            <v>Lọ/ống</v>
          </cell>
          <cell r="I169">
            <v>50000</v>
          </cell>
          <cell r="J169">
            <v>5250</v>
          </cell>
          <cell r="K169">
            <v>5250</v>
          </cell>
          <cell r="L169">
            <v>0</v>
          </cell>
          <cell r="M169">
            <v>0</v>
          </cell>
          <cell r="N169">
            <v>0</v>
          </cell>
          <cell r="O169">
            <v>1400</v>
          </cell>
          <cell r="P169">
            <v>0</v>
          </cell>
          <cell r="Q169">
            <v>50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450</v>
          </cell>
          <cell r="X169">
            <v>0</v>
          </cell>
          <cell r="Y169">
            <v>0</v>
          </cell>
          <cell r="Z169">
            <v>0</v>
          </cell>
          <cell r="AA169">
            <v>3150</v>
          </cell>
          <cell r="AB169">
            <v>0</v>
          </cell>
          <cell r="AC169">
            <v>200</v>
          </cell>
        </row>
        <row r="170">
          <cell r="B170" t="str">
            <v>GTT.163</v>
          </cell>
          <cell r="C170" t="str">
            <v>Salbutamol sulfat</v>
          </cell>
          <cell r="D170">
            <v>4</v>
          </cell>
          <cell r="E170" t="str">
            <v>2,5 mg/2,5 ml</v>
          </cell>
          <cell r="F170" t="str">
            <v>Đường hô hấp</v>
          </cell>
          <cell r="G170" t="str">
            <v>Dung dịch/hỗn dịch khí dung</v>
          </cell>
          <cell r="H170" t="str">
            <v>Lọ/ống</v>
          </cell>
          <cell r="I170">
            <v>4355</v>
          </cell>
          <cell r="J170">
            <v>191100</v>
          </cell>
          <cell r="K170">
            <v>191100</v>
          </cell>
          <cell r="L170">
            <v>0</v>
          </cell>
          <cell r="M170">
            <v>12000</v>
          </cell>
          <cell r="N170">
            <v>80000</v>
          </cell>
          <cell r="O170">
            <v>18600</v>
          </cell>
          <cell r="P170">
            <v>0</v>
          </cell>
          <cell r="Q170">
            <v>0</v>
          </cell>
          <cell r="R170">
            <v>14000</v>
          </cell>
          <cell r="S170">
            <v>0</v>
          </cell>
          <cell r="T170">
            <v>22000</v>
          </cell>
          <cell r="U170">
            <v>0</v>
          </cell>
          <cell r="V170">
            <v>17000</v>
          </cell>
          <cell r="W170">
            <v>17500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10000</v>
          </cell>
          <cell r="AC170">
            <v>0</v>
          </cell>
        </row>
        <row r="171">
          <cell r="B171" t="str">
            <v>GTT.164</v>
          </cell>
          <cell r="C171" t="str">
            <v>Salbutamol sulfat</v>
          </cell>
          <cell r="D171">
            <v>4</v>
          </cell>
          <cell r="E171" t="str">
            <v>5mg/2,5ml</v>
          </cell>
          <cell r="F171" t="str">
            <v>Đường hô hấp</v>
          </cell>
          <cell r="G171" t="str">
            <v>Dung dịch/hỗn dịch khí dung</v>
          </cell>
          <cell r="H171" t="str">
            <v>Lọ/ống</v>
          </cell>
          <cell r="I171">
            <v>8400</v>
          </cell>
          <cell r="J171">
            <v>202990</v>
          </cell>
          <cell r="K171">
            <v>202990</v>
          </cell>
          <cell r="L171">
            <v>0</v>
          </cell>
          <cell r="M171">
            <v>19000</v>
          </cell>
          <cell r="N171">
            <v>50000</v>
          </cell>
          <cell r="O171">
            <v>38340</v>
          </cell>
          <cell r="P171">
            <v>14350</v>
          </cell>
          <cell r="Q171">
            <v>0</v>
          </cell>
          <cell r="R171">
            <v>5000</v>
          </cell>
          <cell r="S171">
            <v>0</v>
          </cell>
          <cell r="T171">
            <v>25000</v>
          </cell>
          <cell r="U171">
            <v>0</v>
          </cell>
          <cell r="V171">
            <v>17000</v>
          </cell>
          <cell r="W171">
            <v>5000</v>
          </cell>
          <cell r="X171">
            <v>0</v>
          </cell>
          <cell r="Y171">
            <v>0</v>
          </cell>
          <cell r="Z171">
            <v>0</v>
          </cell>
          <cell r="AA171">
            <v>23300</v>
          </cell>
          <cell r="AB171">
            <v>6000</v>
          </cell>
          <cell r="AC171">
            <v>0</v>
          </cell>
        </row>
        <row r="172">
          <cell r="B172" t="str">
            <v>GTT.165</v>
          </cell>
          <cell r="C172" t="str">
            <v>Sevofluran</v>
          </cell>
          <cell r="D172">
            <v>1</v>
          </cell>
          <cell r="E172" t="str">
            <v>100%/250ml</v>
          </cell>
          <cell r="F172" t="str">
            <v>Đường hô hấp</v>
          </cell>
          <cell r="G172" t="str">
            <v>Thuốc gây mê đường hô hấp</v>
          </cell>
          <cell r="H172" t="str">
            <v>Chai/Lọ/Túi</v>
          </cell>
          <cell r="I172">
            <v>1538250</v>
          </cell>
          <cell r="J172">
            <v>2152</v>
          </cell>
          <cell r="K172">
            <v>2152</v>
          </cell>
          <cell r="L172">
            <v>0</v>
          </cell>
          <cell r="M172">
            <v>1300</v>
          </cell>
          <cell r="N172">
            <v>500</v>
          </cell>
          <cell r="O172">
            <v>110</v>
          </cell>
          <cell r="P172">
            <v>0</v>
          </cell>
          <cell r="Q172">
            <v>0</v>
          </cell>
          <cell r="R172">
            <v>20</v>
          </cell>
          <cell r="S172">
            <v>0</v>
          </cell>
          <cell r="T172">
            <v>102</v>
          </cell>
          <cell r="U172">
            <v>0</v>
          </cell>
          <cell r="V172">
            <v>30</v>
          </cell>
          <cell r="W172">
            <v>30</v>
          </cell>
          <cell r="X172">
            <v>0</v>
          </cell>
          <cell r="Y172">
            <v>0</v>
          </cell>
          <cell r="Z172">
            <v>0</v>
          </cell>
          <cell r="AA172">
            <v>50</v>
          </cell>
          <cell r="AB172">
            <v>10</v>
          </cell>
          <cell r="AC172">
            <v>0</v>
          </cell>
        </row>
        <row r="173">
          <cell r="B173" t="str">
            <v>GTT.166</v>
          </cell>
          <cell r="C173" t="str">
            <v>Silymarin</v>
          </cell>
          <cell r="D173">
            <v>1</v>
          </cell>
          <cell r="E173" t="str">
            <v>150mg</v>
          </cell>
          <cell r="F173" t="str">
            <v>Uống</v>
          </cell>
          <cell r="G173" t="str">
            <v>Viên</v>
          </cell>
          <cell r="H173" t="str">
            <v>Viên</v>
          </cell>
          <cell r="I173">
            <v>4218</v>
          </cell>
          <cell r="J173">
            <v>507580</v>
          </cell>
          <cell r="K173">
            <v>507580</v>
          </cell>
          <cell r="L173">
            <v>0</v>
          </cell>
          <cell r="M173">
            <v>58000</v>
          </cell>
          <cell r="N173">
            <v>0</v>
          </cell>
          <cell r="O173">
            <v>40500</v>
          </cell>
          <cell r="P173">
            <v>0</v>
          </cell>
          <cell r="Q173">
            <v>0</v>
          </cell>
          <cell r="R173">
            <v>3500</v>
          </cell>
          <cell r="S173">
            <v>70000</v>
          </cell>
          <cell r="T173">
            <v>120000</v>
          </cell>
          <cell r="U173">
            <v>5000</v>
          </cell>
          <cell r="V173">
            <v>50000</v>
          </cell>
          <cell r="W173">
            <v>130000</v>
          </cell>
          <cell r="X173">
            <v>0</v>
          </cell>
          <cell r="Y173">
            <v>0</v>
          </cell>
          <cell r="Z173">
            <v>20000</v>
          </cell>
          <cell r="AA173">
            <v>580</v>
          </cell>
          <cell r="AB173">
            <v>10000</v>
          </cell>
          <cell r="AC173">
            <v>0</v>
          </cell>
        </row>
        <row r="174">
          <cell r="B174" t="str">
            <v>GTT.167</v>
          </cell>
          <cell r="C174" t="str">
            <v>Sorbitol</v>
          </cell>
          <cell r="D174">
            <v>4</v>
          </cell>
          <cell r="E174" t="str">
            <v>3%/ 5 lít</v>
          </cell>
          <cell r="F174" t="str">
            <v>Rửa nội soi bàng quang</v>
          </cell>
          <cell r="G174" t="str">
            <v>Dung dịch rửa vô khuẩn</v>
          </cell>
          <cell r="H174" t="str">
            <v>Can</v>
          </cell>
          <cell r="I174">
            <v>142000</v>
          </cell>
          <cell r="J174">
            <v>2280</v>
          </cell>
          <cell r="K174">
            <v>2280</v>
          </cell>
          <cell r="L174">
            <v>0</v>
          </cell>
          <cell r="M174">
            <v>2100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180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B175" t="str">
            <v>GTT.168</v>
          </cell>
          <cell r="C175" t="str">
            <v>Sugammadex</v>
          </cell>
          <cell r="D175">
            <v>4</v>
          </cell>
          <cell r="E175" t="str">
            <v>100mg/ml</v>
          </cell>
          <cell r="F175" t="str">
            <v>Tiêm/Tiêm truyền</v>
          </cell>
          <cell r="G175" t="str">
            <v>Thuốc tiêm/ Thuốc tiêm truyền</v>
          </cell>
          <cell r="H175" t="str">
            <v>Ống</v>
          </cell>
          <cell r="I175">
            <v>1575000</v>
          </cell>
          <cell r="J175">
            <v>34</v>
          </cell>
          <cell r="K175">
            <v>34</v>
          </cell>
          <cell r="L175">
            <v>0</v>
          </cell>
          <cell r="M175">
            <v>12</v>
          </cell>
          <cell r="N175">
            <v>5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10</v>
          </cell>
          <cell r="W175">
            <v>5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B176" t="str">
            <v>GTT.169</v>
          </cell>
          <cell r="C176" t="str">
            <v>Sulpirid</v>
          </cell>
          <cell r="D176">
            <v>2</v>
          </cell>
          <cell r="E176" t="str">
            <v>50mg</v>
          </cell>
          <cell r="F176" t="str">
            <v>Uống</v>
          </cell>
          <cell r="G176" t="str">
            <v>Viên nang</v>
          </cell>
          <cell r="H176" t="str">
            <v>Viên</v>
          </cell>
          <cell r="I176">
            <v>465</v>
          </cell>
          <cell r="J176">
            <v>28600</v>
          </cell>
          <cell r="K176">
            <v>28600</v>
          </cell>
          <cell r="L176">
            <v>0</v>
          </cell>
          <cell r="M176">
            <v>3500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6000</v>
          </cell>
          <cell r="U176">
            <v>0</v>
          </cell>
          <cell r="V176">
            <v>1000</v>
          </cell>
          <cell r="W176">
            <v>0</v>
          </cell>
          <cell r="X176">
            <v>0</v>
          </cell>
          <cell r="Y176">
            <v>12500</v>
          </cell>
          <cell r="Z176">
            <v>0</v>
          </cell>
          <cell r="AA176">
            <v>0</v>
          </cell>
          <cell r="AB176">
            <v>600</v>
          </cell>
          <cell r="AC176">
            <v>5000</v>
          </cell>
        </row>
        <row r="177">
          <cell r="B177" t="str">
            <v>GTT.170</v>
          </cell>
          <cell r="C177" t="str">
            <v>Suxamethonium clorid</v>
          </cell>
          <cell r="D177">
            <v>1</v>
          </cell>
          <cell r="E177" t="str">
            <v>100mg/2ml</v>
          </cell>
          <cell r="F177" t="str">
            <v>Tiêm/Tiêm truyền</v>
          </cell>
          <cell r="G177" t="str">
            <v>Thuốc tiêm/ Thuốc tiêm truyền</v>
          </cell>
          <cell r="H177" t="str">
            <v>Ống</v>
          </cell>
          <cell r="I177">
            <v>19564</v>
          </cell>
          <cell r="J177">
            <v>5360</v>
          </cell>
          <cell r="K177">
            <v>5360</v>
          </cell>
          <cell r="L177">
            <v>0</v>
          </cell>
          <cell r="M177">
            <v>3500</v>
          </cell>
          <cell r="N177">
            <v>200</v>
          </cell>
          <cell r="O177">
            <v>230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600</v>
          </cell>
          <cell r="U177">
            <v>0</v>
          </cell>
          <cell r="V177">
            <v>600</v>
          </cell>
          <cell r="W177">
            <v>200.00000000000003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30</v>
          </cell>
          <cell r="AC177">
            <v>0</v>
          </cell>
        </row>
        <row r="178">
          <cell r="B178" t="str">
            <v>GTT.171</v>
          </cell>
          <cell r="C178" t="str">
            <v>Tegafur-uracil</v>
          </cell>
          <cell r="D178">
            <v>2</v>
          </cell>
          <cell r="E178" t="str">
            <v>100mg + 224 mg</v>
          </cell>
          <cell r="F178" t="str">
            <v>Uống</v>
          </cell>
          <cell r="G178" t="str">
            <v>Viên nang</v>
          </cell>
          <cell r="H178" t="str">
            <v>Viên</v>
          </cell>
          <cell r="I178">
            <v>39250</v>
          </cell>
          <cell r="J178">
            <v>46000</v>
          </cell>
          <cell r="K178">
            <v>46000</v>
          </cell>
          <cell r="L178">
            <v>0</v>
          </cell>
          <cell r="M178">
            <v>46000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 t="str">
            <v>GTT.172</v>
          </cell>
          <cell r="C179" t="str">
            <v>Telmisartan + hydroclorothiazid</v>
          </cell>
          <cell r="D179">
            <v>3</v>
          </cell>
          <cell r="E179" t="str">
            <v>40mg + 12,5mg</v>
          </cell>
          <cell r="F179" t="str">
            <v>Uống</v>
          </cell>
          <cell r="G179" t="str">
            <v>Viên</v>
          </cell>
          <cell r="H179" t="str">
            <v>viên</v>
          </cell>
          <cell r="I179">
            <v>4095</v>
          </cell>
          <cell r="J179">
            <v>1055000</v>
          </cell>
          <cell r="K179">
            <v>1055000</v>
          </cell>
          <cell r="L179">
            <v>0</v>
          </cell>
          <cell r="M179">
            <v>230000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50000</v>
          </cell>
          <cell r="S179">
            <v>70000</v>
          </cell>
          <cell r="T179">
            <v>170000</v>
          </cell>
          <cell r="U179">
            <v>0</v>
          </cell>
          <cell r="V179">
            <v>140000</v>
          </cell>
          <cell r="W179">
            <v>70000</v>
          </cell>
          <cell r="X179">
            <v>0</v>
          </cell>
          <cell r="Y179">
            <v>0</v>
          </cell>
          <cell r="Z179">
            <v>80000</v>
          </cell>
          <cell r="AA179">
            <v>70000</v>
          </cell>
          <cell r="AB179">
            <v>75000</v>
          </cell>
          <cell r="AC179">
            <v>100000</v>
          </cell>
        </row>
        <row r="180">
          <cell r="B180" t="str">
            <v>GTT.173</v>
          </cell>
          <cell r="C180" t="str">
            <v>Terbutalin</v>
          </cell>
          <cell r="D180">
            <v>4</v>
          </cell>
          <cell r="E180" t="str">
            <v>0,5mg/1ml</v>
          </cell>
          <cell r="F180" t="str">
            <v>Tiêm/Tiêm truyền</v>
          </cell>
          <cell r="G180" t="str">
            <v>Thuốc tiêm/ Thuốc tiêm truyền</v>
          </cell>
          <cell r="H180" t="str">
            <v>Ống</v>
          </cell>
          <cell r="I180">
            <v>4673</v>
          </cell>
          <cell r="J180">
            <v>260260</v>
          </cell>
          <cell r="K180">
            <v>260260</v>
          </cell>
          <cell r="L180">
            <v>0</v>
          </cell>
          <cell r="M180">
            <v>200000</v>
          </cell>
          <cell r="N180">
            <v>0</v>
          </cell>
          <cell r="O180">
            <v>0</v>
          </cell>
          <cell r="P180">
            <v>2800</v>
          </cell>
          <cell r="Q180">
            <v>0</v>
          </cell>
          <cell r="R180">
            <v>0</v>
          </cell>
          <cell r="S180">
            <v>0</v>
          </cell>
          <cell r="T180">
            <v>29500</v>
          </cell>
          <cell r="U180">
            <v>0</v>
          </cell>
          <cell r="V180">
            <v>10000</v>
          </cell>
          <cell r="W180">
            <v>16500</v>
          </cell>
          <cell r="X180">
            <v>0</v>
          </cell>
          <cell r="Y180">
            <v>0</v>
          </cell>
          <cell r="Z180">
            <v>0</v>
          </cell>
          <cell r="AA180">
            <v>1160</v>
          </cell>
          <cell r="AB180">
            <v>300</v>
          </cell>
          <cell r="AC180">
            <v>0</v>
          </cell>
        </row>
        <row r="181">
          <cell r="B181" t="str">
            <v>GTT.174</v>
          </cell>
          <cell r="C181" t="str">
            <v>Tetracain</v>
          </cell>
          <cell r="D181">
            <v>4</v>
          </cell>
          <cell r="E181" t="str">
            <v>0.5% 10ml</v>
          </cell>
          <cell r="F181" t="str">
            <v>Nhỏ mắt</v>
          </cell>
          <cell r="G181" t="str">
            <v>Thuốc nhỏ mắt</v>
          </cell>
          <cell r="H181" t="str">
            <v>Chai/Lọ/Túi</v>
          </cell>
          <cell r="I181">
            <v>15015</v>
          </cell>
          <cell r="J181">
            <v>1116</v>
          </cell>
          <cell r="K181">
            <v>1116</v>
          </cell>
          <cell r="L181">
            <v>0</v>
          </cell>
          <cell r="M181">
            <v>230</v>
          </cell>
          <cell r="N181">
            <v>0</v>
          </cell>
          <cell r="O181">
            <v>46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70</v>
          </cell>
          <cell r="U181">
            <v>0</v>
          </cell>
          <cell r="V181">
            <v>600</v>
          </cell>
          <cell r="W181">
            <v>150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20</v>
          </cell>
          <cell r="AC181">
            <v>0</v>
          </cell>
        </row>
        <row r="182">
          <cell r="B182" t="str">
            <v>GTT.175</v>
          </cell>
          <cell r="C182" t="str">
            <v>Ticarcillin + acid clavulanic</v>
          </cell>
          <cell r="D182">
            <v>4</v>
          </cell>
          <cell r="E182" t="str">
            <v>3g+0,2g</v>
          </cell>
          <cell r="F182" t="str">
            <v>Tiêm/Tiêm truyền</v>
          </cell>
          <cell r="G182" t="str">
            <v>Thuốc tiêm/ Thuốc tiêm truyền</v>
          </cell>
          <cell r="H182" t="str">
            <v>Chai/Lọ/Túi</v>
          </cell>
          <cell r="I182">
            <v>98940</v>
          </cell>
          <cell r="J182">
            <v>58260</v>
          </cell>
          <cell r="K182">
            <v>58260</v>
          </cell>
          <cell r="L182">
            <v>0</v>
          </cell>
          <cell r="M182">
            <v>52500</v>
          </cell>
          <cell r="N182">
            <v>0</v>
          </cell>
          <cell r="O182">
            <v>2260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3500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B183" t="str">
            <v>GTT.176</v>
          </cell>
          <cell r="C183" t="str">
            <v>Tinh bột este hóa/hydroxyethyl starch</v>
          </cell>
          <cell r="D183">
            <v>1</v>
          </cell>
          <cell r="E183" t="str">
            <v>Mỗi túi 500ml chứa: 30g tinh bột este hóa; 5,625g điện giải</v>
          </cell>
          <cell r="F183" t="str">
            <v>Tiêm/Tiêm truyền</v>
          </cell>
          <cell r="G183" t="str">
            <v>Thuốc tiêm/ Thuốc tiêm truyền</v>
          </cell>
          <cell r="H183" t="str">
            <v>Chai/Lọ/Túi</v>
          </cell>
          <cell r="I183">
            <v>84900</v>
          </cell>
          <cell r="J183">
            <v>1530</v>
          </cell>
          <cell r="K183">
            <v>1530</v>
          </cell>
          <cell r="L183">
            <v>0</v>
          </cell>
          <cell r="M183">
            <v>950</v>
          </cell>
          <cell r="N183">
            <v>150</v>
          </cell>
          <cell r="O183">
            <v>160</v>
          </cell>
          <cell r="P183">
            <v>0</v>
          </cell>
          <cell r="Q183">
            <v>0</v>
          </cell>
          <cell r="R183">
            <v>20</v>
          </cell>
          <cell r="S183">
            <v>0</v>
          </cell>
          <cell r="T183">
            <v>120</v>
          </cell>
          <cell r="U183">
            <v>0</v>
          </cell>
          <cell r="V183">
            <v>80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50</v>
          </cell>
          <cell r="AB183">
            <v>0</v>
          </cell>
          <cell r="AC183">
            <v>0</v>
          </cell>
        </row>
        <row r="184">
          <cell r="B184" t="str">
            <v>GTT.177</v>
          </cell>
          <cell r="C184" t="str">
            <v>Trihexyphenidyl hydroclorid</v>
          </cell>
          <cell r="D184">
            <v>4</v>
          </cell>
          <cell r="E184" t="str">
            <v>2mg</v>
          </cell>
          <cell r="F184" t="str">
            <v>Uống</v>
          </cell>
          <cell r="G184" t="str">
            <v>viên</v>
          </cell>
          <cell r="H184" t="str">
            <v>viên</v>
          </cell>
          <cell r="I184">
            <v>113</v>
          </cell>
          <cell r="J184">
            <v>34200</v>
          </cell>
          <cell r="K184">
            <v>34200</v>
          </cell>
          <cell r="L184">
            <v>0</v>
          </cell>
          <cell r="M184">
            <v>11500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17000</v>
          </cell>
          <cell r="W184">
            <v>0</v>
          </cell>
          <cell r="X184">
            <v>0</v>
          </cell>
          <cell r="Y184">
            <v>5700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B185" t="str">
            <v>GTT.178</v>
          </cell>
          <cell r="C185" t="str">
            <v>Trimetazidin</v>
          </cell>
          <cell r="D185">
            <v>1</v>
          </cell>
          <cell r="E185" t="str">
            <v>20mg</v>
          </cell>
          <cell r="F185" t="str">
            <v>Uống</v>
          </cell>
          <cell r="G185" t="str">
            <v>Viên</v>
          </cell>
          <cell r="H185" t="str">
            <v>Viên</v>
          </cell>
          <cell r="I185">
            <v>1815</v>
          </cell>
          <cell r="J185">
            <v>2077000</v>
          </cell>
          <cell r="K185">
            <v>2077000</v>
          </cell>
          <cell r="L185">
            <v>0</v>
          </cell>
          <cell r="M185">
            <v>115000</v>
          </cell>
          <cell r="N185">
            <v>0</v>
          </cell>
          <cell r="O185">
            <v>186000</v>
          </cell>
          <cell r="P185">
            <v>0</v>
          </cell>
          <cell r="Q185">
            <v>2000</v>
          </cell>
          <cell r="R185">
            <v>250000</v>
          </cell>
          <cell r="S185">
            <v>200000</v>
          </cell>
          <cell r="T185">
            <v>230000</v>
          </cell>
          <cell r="U185">
            <v>0</v>
          </cell>
          <cell r="V185">
            <v>420000</v>
          </cell>
          <cell r="W185">
            <v>230000</v>
          </cell>
          <cell r="X185">
            <v>0</v>
          </cell>
          <cell r="Y185">
            <v>0</v>
          </cell>
          <cell r="Z185">
            <v>160000</v>
          </cell>
          <cell r="AA185">
            <v>14000</v>
          </cell>
          <cell r="AB185">
            <v>120000</v>
          </cell>
          <cell r="AC185">
            <v>150000</v>
          </cell>
        </row>
        <row r="186">
          <cell r="B186" t="str">
            <v>GTT.179</v>
          </cell>
          <cell r="C186" t="str">
            <v>Vitamin B1 + B6 + B12</v>
          </cell>
          <cell r="D186">
            <v>4</v>
          </cell>
          <cell r="E186" t="str">
            <v>100mg, 50mg, 0,5mg</v>
          </cell>
          <cell r="F186" t="str">
            <v>Uống</v>
          </cell>
          <cell r="G186" t="str">
            <v>Viên nang</v>
          </cell>
          <cell r="H186" t="str">
            <v>Viên</v>
          </cell>
          <cell r="I186">
            <v>1260</v>
          </cell>
          <cell r="J186">
            <v>2850400</v>
          </cell>
          <cell r="K186">
            <v>2850400</v>
          </cell>
          <cell r="L186">
            <v>0</v>
          </cell>
          <cell r="M186">
            <v>115000</v>
          </cell>
          <cell r="N186">
            <v>0</v>
          </cell>
          <cell r="O186">
            <v>760000</v>
          </cell>
          <cell r="P186">
            <v>12400</v>
          </cell>
          <cell r="Q186">
            <v>0</v>
          </cell>
          <cell r="R186">
            <v>240000</v>
          </cell>
          <cell r="S186">
            <v>140000</v>
          </cell>
          <cell r="T186">
            <v>170000</v>
          </cell>
          <cell r="U186">
            <v>37000</v>
          </cell>
          <cell r="V186">
            <v>120000</v>
          </cell>
          <cell r="W186">
            <v>500000</v>
          </cell>
          <cell r="X186">
            <v>0</v>
          </cell>
          <cell r="Y186">
            <v>76000</v>
          </cell>
          <cell r="Z186">
            <v>160000</v>
          </cell>
          <cell r="AA186">
            <v>140000</v>
          </cell>
          <cell r="AB186">
            <v>80000</v>
          </cell>
          <cell r="AC186">
            <v>300000</v>
          </cell>
        </row>
        <row r="187">
          <cell r="B187">
            <v>0</v>
          </cell>
          <cell r="C187" t="str">
            <v>Glyceryl trinitrat</v>
          </cell>
          <cell r="D187">
            <v>4</v>
          </cell>
          <cell r="E187" t="str">
            <v>0,6mg</v>
          </cell>
          <cell r="F187" t="str">
            <v>Đặt dưới lưỡi</v>
          </cell>
          <cell r="G187" t="str">
            <v>Viên</v>
          </cell>
          <cell r="H187" t="str">
            <v>Viên</v>
          </cell>
          <cell r="I187">
            <v>2050</v>
          </cell>
          <cell r="J187">
            <v>49200</v>
          </cell>
          <cell r="K187">
            <v>49200</v>
          </cell>
          <cell r="L187">
            <v>0</v>
          </cell>
          <cell r="M187">
            <v>7000</v>
          </cell>
          <cell r="N187">
            <v>60</v>
          </cell>
          <cell r="O187">
            <v>140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42000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workbookViewId="0">
      <selection activeCell="E3" sqref="E3:E50"/>
    </sheetView>
  </sheetViews>
  <sheetFormatPr defaultRowHeight="14.4" x14ac:dyDescent="0.3"/>
  <cols>
    <col min="1" max="1" width="6.6640625" style="40" customWidth="1"/>
    <col min="2" max="2" width="16.6640625" style="42" customWidth="1"/>
    <col min="3" max="3" width="41.109375" customWidth="1"/>
    <col min="4" max="4" width="11.33203125" customWidth="1"/>
    <col min="5" max="5" width="21.6640625" customWidth="1"/>
  </cols>
  <sheetData>
    <row r="1" spans="1:5" ht="135.75" customHeight="1" x14ac:dyDescent="0.3">
      <c r="A1" s="52" t="s">
        <v>1218</v>
      </c>
      <c r="B1" s="53"/>
      <c r="C1" s="53"/>
      <c r="D1" s="53"/>
      <c r="E1" s="53"/>
    </row>
    <row r="2" spans="1:5" s="37" customFormat="1" ht="67.2" x14ac:dyDescent="0.35">
      <c r="A2" s="36" t="s">
        <v>0</v>
      </c>
      <c r="B2" s="36" t="s">
        <v>1179</v>
      </c>
      <c r="C2" s="36" t="s">
        <v>1182</v>
      </c>
      <c r="D2" s="36" t="s">
        <v>1180</v>
      </c>
      <c r="E2" s="36" t="s">
        <v>1181</v>
      </c>
    </row>
    <row r="3" spans="1:5" s="37" customFormat="1" ht="17.399999999999999" x14ac:dyDescent="0.35">
      <c r="A3" s="39">
        <v>1</v>
      </c>
      <c r="B3" s="41" t="s">
        <v>325</v>
      </c>
      <c r="C3" s="38" t="s">
        <v>324</v>
      </c>
      <c r="D3" s="43" t="s">
        <v>1192</v>
      </c>
      <c r="E3" s="33">
        <v>2590000</v>
      </c>
    </row>
    <row r="4" spans="1:5" s="37" customFormat="1" ht="17.399999999999999" x14ac:dyDescent="0.35">
      <c r="A4" s="39">
        <v>2</v>
      </c>
      <c r="B4" s="41" t="s">
        <v>306</v>
      </c>
      <c r="C4" s="38" t="s">
        <v>305</v>
      </c>
      <c r="D4" s="43" t="s">
        <v>1192</v>
      </c>
      <c r="E4" s="33">
        <v>34068500</v>
      </c>
    </row>
    <row r="5" spans="1:5" s="37" customFormat="1" ht="17.399999999999999" x14ac:dyDescent="0.35">
      <c r="A5" s="39">
        <v>3</v>
      </c>
      <c r="B5" s="41" t="s">
        <v>287</v>
      </c>
      <c r="C5" s="38" t="s">
        <v>286</v>
      </c>
      <c r="D5" s="43" t="s">
        <v>1192</v>
      </c>
      <c r="E5" s="33">
        <v>88650000</v>
      </c>
    </row>
    <row r="6" spans="1:5" s="37" customFormat="1" ht="33.6" x14ac:dyDescent="0.35">
      <c r="A6" s="39">
        <v>4</v>
      </c>
      <c r="B6" s="41" t="s">
        <v>921</v>
      </c>
      <c r="C6" s="38" t="s">
        <v>920</v>
      </c>
      <c r="D6" s="43" t="s">
        <v>1192</v>
      </c>
      <c r="E6" s="33">
        <v>159300000</v>
      </c>
    </row>
    <row r="7" spans="1:5" s="37" customFormat="1" ht="17.399999999999999" x14ac:dyDescent="0.35">
      <c r="A7" s="39">
        <v>5</v>
      </c>
      <c r="B7" s="41" t="s">
        <v>956</v>
      </c>
      <c r="C7" s="38" t="s">
        <v>955</v>
      </c>
      <c r="D7" s="43" t="s">
        <v>1192</v>
      </c>
      <c r="E7" s="33">
        <v>253050000</v>
      </c>
    </row>
    <row r="8" spans="1:5" s="37" customFormat="1" ht="17.399999999999999" x14ac:dyDescent="0.35">
      <c r="A8" s="39">
        <v>6</v>
      </c>
      <c r="B8" s="41" t="s">
        <v>33</v>
      </c>
      <c r="C8" s="38" t="s">
        <v>32</v>
      </c>
      <c r="D8" s="43" t="s">
        <v>1192</v>
      </c>
      <c r="E8" s="33">
        <v>276000000</v>
      </c>
    </row>
    <row r="9" spans="1:5" s="37" customFormat="1" ht="17.399999999999999" x14ac:dyDescent="0.35">
      <c r="A9" s="39">
        <v>7</v>
      </c>
      <c r="B9" s="41" t="s">
        <v>60</v>
      </c>
      <c r="C9" s="38" t="s">
        <v>59</v>
      </c>
      <c r="D9" s="43" t="s">
        <v>1193</v>
      </c>
      <c r="E9" s="33">
        <v>88094800</v>
      </c>
    </row>
    <row r="10" spans="1:5" s="37" customFormat="1" ht="17.399999999999999" x14ac:dyDescent="0.35">
      <c r="A10" s="39">
        <v>8</v>
      </c>
      <c r="B10" s="41" t="s">
        <v>276</v>
      </c>
      <c r="C10" s="38" t="s">
        <v>275</v>
      </c>
      <c r="D10" s="43" t="s">
        <v>1194</v>
      </c>
      <c r="E10" s="33">
        <v>659558500</v>
      </c>
    </row>
    <row r="11" spans="1:5" s="37" customFormat="1" ht="33.6" x14ac:dyDescent="0.35">
      <c r="A11" s="39">
        <v>9</v>
      </c>
      <c r="B11" s="41" t="s">
        <v>555</v>
      </c>
      <c r="C11" s="38" t="s">
        <v>554</v>
      </c>
      <c r="D11" s="43" t="s">
        <v>1192</v>
      </c>
      <c r="E11" s="33">
        <v>792480000</v>
      </c>
    </row>
    <row r="12" spans="1:5" s="37" customFormat="1" ht="33.6" x14ac:dyDescent="0.35">
      <c r="A12" s="39">
        <v>10</v>
      </c>
      <c r="B12" s="41" t="s">
        <v>71</v>
      </c>
      <c r="C12" s="38" t="s">
        <v>70</v>
      </c>
      <c r="D12" s="43" t="s">
        <v>1195</v>
      </c>
      <c r="E12" s="33">
        <v>837839538</v>
      </c>
    </row>
    <row r="13" spans="1:5" s="37" customFormat="1" ht="17.399999999999999" x14ac:dyDescent="0.35">
      <c r="A13" s="39">
        <v>11</v>
      </c>
      <c r="B13" s="41" t="s">
        <v>607</v>
      </c>
      <c r="C13" s="38" t="s">
        <v>606</v>
      </c>
      <c r="D13" s="43" t="s">
        <v>1192</v>
      </c>
      <c r="E13" s="33">
        <v>1178415000</v>
      </c>
    </row>
    <row r="14" spans="1:5" s="37" customFormat="1" ht="33.6" x14ac:dyDescent="0.35">
      <c r="A14" s="39">
        <v>12</v>
      </c>
      <c r="B14" s="41" t="s">
        <v>131</v>
      </c>
      <c r="C14" s="38" t="s">
        <v>130</v>
      </c>
      <c r="D14" s="43" t="s">
        <v>1192</v>
      </c>
      <c r="E14" s="33">
        <v>413000000</v>
      </c>
    </row>
    <row r="15" spans="1:5" s="37" customFormat="1" ht="17.399999999999999" x14ac:dyDescent="0.35">
      <c r="A15" s="39">
        <v>13</v>
      </c>
      <c r="B15" s="41" t="s">
        <v>807</v>
      </c>
      <c r="C15" s="38" t="s">
        <v>806</v>
      </c>
      <c r="D15" s="43" t="s">
        <v>1192</v>
      </c>
      <c r="E15" s="33">
        <v>1608775000</v>
      </c>
    </row>
    <row r="16" spans="1:5" s="37" customFormat="1" ht="33.6" x14ac:dyDescent="0.35">
      <c r="A16" s="39">
        <v>14</v>
      </c>
      <c r="B16" s="41" t="s">
        <v>296</v>
      </c>
      <c r="C16" s="38" t="s">
        <v>295</v>
      </c>
      <c r="D16" s="43" t="s">
        <v>1193</v>
      </c>
      <c r="E16" s="33">
        <v>796430250</v>
      </c>
    </row>
    <row r="17" spans="1:5" s="37" customFormat="1" ht="17.399999999999999" x14ac:dyDescent="0.35">
      <c r="A17" s="39">
        <v>15</v>
      </c>
      <c r="B17" s="41" t="s">
        <v>670</v>
      </c>
      <c r="C17" s="38" t="s">
        <v>669</v>
      </c>
      <c r="D17" s="43" t="s">
        <v>1192</v>
      </c>
      <c r="E17" s="33">
        <v>1787298000</v>
      </c>
    </row>
    <row r="18" spans="1:5" s="37" customFormat="1" ht="33.6" x14ac:dyDescent="0.35">
      <c r="A18" s="39">
        <v>16</v>
      </c>
      <c r="B18" s="41" t="s">
        <v>1007</v>
      </c>
      <c r="C18" s="38" t="s">
        <v>1006</v>
      </c>
      <c r="D18" s="43" t="s">
        <v>1192</v>
      </c>
      <c r="E18" s="33">
        <v>1817000000</v>
      </c>
    </row>
    <row r="19" spans="1:5" s="37" customFormat="1" ht="33.6" x14ac:dyDescent="0.35">
      <c r="A19" s="39">
        <v>17</v>
      </c>
      <c r="B19" s="41" t="s">
        <v>384</v>
      </c>
      <c r="C19" s="38" t="s">
        <v>383</v>
      </c>
      <c r="D19" s="43" t="s">
        <v>1192</v>
      </c>
      <c r="E19" s="33">
        <v>426930000</v>
      </c>
    </row>
    <row r="20" spans="1:5" s="37" customFormat="1" ht="17.399999999999999" x14ac:dyDescent="0.35">
      <c r="A20" s="39">
        <v>18</v>
      </c>
      <c r="B20" s="41" t="s">
        <v>936</v>
      </c>
      <c r="C20" s="38" t="s">
        <v>935</v>
      </c>
      <c r="D20" s="43" t="s">
        <v>1192</v>
      </c>
      <c r="E20" s="33">
        <v>1878400000</v>
      </c>
    </row>
    <row r="21" spans="1:5" s="37" customFormat="1" ht="17.399999999999999" x14ac:dyDescent="0.35">
      <c r="A21" s="39">
        <v>19</v>
      </c>
      <c r="B21" s="41" t="s">
        <v>478</v>
      </c>
      <c r="C21" s="38" t="s">
        <v>477</v>
      </c>
      <c r="D21" s="43" t="s">
        <v>1192</v>
      </c>
      <c r="E21" s="33">
        <v>1954218000</v>
      </c>
    </row>
    <row r="22" spans="1:5" s="37" customFormat="1" ht="33.6" x14ac:dyDescent="0.35">
      <c r="A22" s="39">
        <v>20</v>
      </c>
      <c r="B22" s="41" t="s">
        <v>575</v>
      </c>
      <c r="C22" s="38" t="s">
        <v>574</v>
      </c>
      <c r="D22" s="43" t="s">
        <v>1192</v>
      </c>
      <c r="E22" s="33">
        <v>1969212000</v>
      </c>
    </row>
    <row r="23" spans="1:5" s="37" customFormat="1" ht="17.399999999999999" x14ac:dyDescent="0.35">
      <c r="A23" s="39">
        <v>21</v>
      </c>
      <c r="B23" s="41" t="s">
        <v>522</v>
      </c>
      <c r="C23" s="38" t="s">
        <v>521</v>
      </c>
      <c r="D23" s="43" t="s">
        <v>1193</v>
      </c>
      <c r="E23" s="33">
        <v>2816393020</v>
      </c>
    </row>
    <row r="24" spans="1:5" s="37" customFormat="1" ht="17.399999999999999" x14ac:dyDescent="0.35">
      <c r="A24" s="39">
        <v>22</v>
      </c>
      <c r="B24" s="41" t="s">
        <v>46</v>
      </c>
      <c r="C24" s="38" t="s">
        <v>45</v>
      </c>
      <c r="D24" s="43" t="s">
        <v>1194</v>
      </c>
      <c r="E24" s="33">
        <v>2846388800</v>
      </c>
    </row>
    <row r="25" spans="1:5" s="37" customFormat="1" ht="33.6" x14ac:dyDescent="0.35">
      <c r="A25" s="39">
        <v>23</v>
      </c>
      <c r="B25" s="41" t="s">
        <v>353</v>
      </c>
      <c r="C25" s="38" t="s">
        <v>352</v>
      </c>
      <c r="D25" s="43" t="s">
        <v>1192</v>
      </c>
      <c r="E25" s="33">
        <v>3169192200</v>
      </c>
    </row>
    <row r="26" spans="1:5" s="37" customFormat="1" ht="17.399999999999999" x14ac:dyDescent="0.35">
      <c r="A26" s="39">
        <v>24</v>
      </c>
      <c r="B26" s="41" t="s">
        <v>888</v>
      </c>
      <c r="C26" s="38" t="s">
        <v>887</v>
      </c>
      <c r="D26" s="43" t="s">
        <v>1192</v>
      </c>
      <c r="E26" s="33">
        <v>3259088800</v>
      </c>
    </row>
    <row r="27" spans="1:5" s="37" customFormat="1" ht="17.399999999999999" x14ac:dyDescent="0.35">
      <c r="A27" s="39">
        <v>25</v>
      </c>
      <c r="B27" s="41" t="s">
        <v>398</v>
      </c>
      <c r="C27" s="38" t="s">
        <v>397</v>
      </c>
      <c r="D27" s="43" t="s">
        <v>1192</v>
      </c>
      <c r="E27" s="33">
        <v>1185000000</v>
      </c>
    </row>
    <row r="28" spans="1:5" s="37" customFormat="1" ht="33.6" x14ac:dyDescent="0.35">
      <c r="A28" s="39">
        <v>26</v>
      </c>
      <c r="B28" s="41" t="s">
        <v>716</v>
      </c>
      <c r="C28" s="38" t="s">
        <v>715</v>
      </c>
      <c r="D28" s="43" t="s">
        <v>1193</v>
      </c>
      <c r="E28" s="33">
        <v>953700000</v>
      </c>
    </row>
    <row r="29" spans="1:5" s="37" customFormat="1" ht="33.6" x14ac:dyDescent="0.35">
      <c r="A29" s="39">
        <v>27</v>
      </c>
      <c r="B29" s="41" t="s">
        <v>652</v>
      </c>
      <c r="C29" s="38" t="s">
        <v>651</v>
      </c>
      <c r="D29" s="43" t="s">
        <v>1192</v>
      </c>
      <c r="E29" s="33">
        <v>1240120000</v>
      </c>
    </row>
    <row r="30" spans="1:5" s="37" customFormat="1" ht="33.6" x14ac:dyDescent="0.35">
      <c r="A30" s="39">
        <v>28</v>
      </c>
      <c r="B30" s="41" t="s">
        <v>228</v>
      </c>
      <c r="C30" s="38" t="s">
        <v>227</v>
      </c>
      <c r="D30" s="43" t="s">
        <v>1192</v>
      </c>
      <c r="E30" s="33">
        <v>555964000</v>
      </c>
    </row>
    <row r="31" spans="1:5" s="37" customFormat="1" ht="33.6" x14ac:dyDescent="0.35">
      <c r="A31" s="39">
        <v>29</v>
      </c>
      <c r="B31" s="41" t="s">
        <v>180</v>
      </c>
      <c r="C31" s="38" t="s">
        <v>179</v>
      </c>
      <c r="D31" s="43" t="s">
        <v>1193</v>
      </c>
      <c r="E31" s="33">
        <v>2981362965</v>
      </c>
    </row>
    <row r="32" spans="1:5" s="37" customFormat="1" ht="33.6" x14ac:dyDescent="0.35">
      <c r="A32" s="39">
        <v>30</v>
      </c>
      <c r="B32" s="41" t="s">
        <v>660</v>
      </c>
      <c r="C32" s="38" t="s">
        <v>659</v>
      </c>
      <c r="D32" s="43" t="s">
        <v>1192</v>
      </c>
      <c r="E32" s="33">
        <v>3564303750</v>
      </c>
    </row>
    <row r="33" spans="1:5" s="37" customFormat="1" ht="33.6" x14ac:dyDescent="0.35">
      <c r="A33" s="39">
        <v>31</v>
      </c>
      <c r="B33" s="41" t="s">
        <v>726</v>
      </c>
      <c r="C33" s="38" t="s">
        <v>725</v>
      </c>
      <c r="D33" s="43" t="s">
        <v>1193</v>
      </c>
      <c r="E33" s="33">
        <v>3766710360</v>
      </c>
    </row>
    <row r="34" spans="1:5" s="37" customFormat="1" ht="17.399999999999999" x14ac:dyDescent="0.35">
      <c r="A34" s="39">
        <v>32</v>
      </c>
      <c r="B34" s="41" t="s">
        <v>429</v>
      </c>
      <c r="C34" s="38" t="s">
        <v>428</v>
      </c>
      <c r="D34" s="43" t="s">
        <v>1193</v>
      </c>
      <c r="E34" s="33">
        <v>3501024000</v>
      </c>
    </row>
    <row r="35" spans="1:5" s="37" customFormat="1" ht="17.399999999999999" x14ac:dyDescent="0.35">
      <c r="A35" s="39">
        <v>33</v>
      </c>
      <c r="B35" s="41" t="s">
        <v>466</v>
      </c>
      <c r="C35" s="38" t="s">
        <v>465</v>
      </c>
      <c r="D35" s="43" t="s">
        <v>1192</v>
      </c>
      <c r="E35" s="33">
        <v>2895000000</v>
      </c>
    </row>
    <row r="36" spans="1:5" s="37" customFormat="1" ht="33.6" x14ac:dyDescent="0.35">
      <c r="A36" s="39">
        <v>34</v>
      </c>
      <c r="B36" s="41" t="s">
        <v>694</v>
      </c>
      <c r="C36" s="38" t="s">
        <v>693</v>
      </c>
      <c r="D36" s="43" t="s">
        <v>1192</v>
      </c>
      <c r="E36" s="33">
        <v>1441188000</v>
      </c>
    </row>
    <row r="37" spans="1:5" s="37" customFormat="1" ht="33.6" x14ac:dyDescent="0.35">
      <c r="A37" s="39">
        <v>35</v>
      </c>
      <c r="B37" s="41" t="s">
        <v>986</v>
      </c>
      <c r="C37" s="38" t="s">
        <v>985</v>
      </c>
      <c r="D37" s="43" t="s">
        <v>1193</v>
      </c>
      <c r="E37" s="33">
        <v>5611672400</v>
      </c>
    </row>
    <row r="38" spans="1:5" s="37" customFormat="1" ht="17.399999999999999" x14ac:dyDescent="0.35">
      <c r="A38" s="39">
        <v>36</v>
      </c>
      <c r="B38" s="41" t="s">
        <v>238</v>
      </c>
      <c r="C38" s="38" t="s">
        <v>237</v>
      </c>
      <c r="D38" s="43" t="s">
        <v>1196</v>
      </c>
      <c r="E38" s="33">
        <v>5172452825</v>
      </c>
    </row>
    <row r="39" spans="1:5" s="37" customFormat="1" ht="17.399999999999999" x14ac:dyDescent="0.35">
      <c r="A39" s="39">
        <v>37</v>
      </c>
      <c r="B39" s="41" t="s">
        <v>249</v>
      </c>
      <c r="C39" s="38" t="s">
        <v>248</v>
      </c>
      <c r="D39" s="43" t="s">
        <v>1193</v>
      </c>
      <c r="E39" s="33">
        <v>9101578200</v>
      </c>
    </row>
    <row r="40" spans="1:5" s="37" customFormat="1" ht="33.6" x14ac:dyDescent="0.35">
      <c r="A40" s="39">
        <v>38</v>
      </c>
      <c r="B40" s="41" t="s">
        <v>112</v>
      </c>
      <c r="C40" s="38" t="s">
        <v>111</v>
      </c>
      <c r="D40" s="43" t="s">
        <v>1197</v>
      </c>
      <c r="E40" s="33">
        <v>1479159010</v>
      </c>
    </row>
    <row r="41" spans="1:5" s="37" customFormat="1" ht="17.399999999999999" x14ac:dyDescent="0.35">
      <c r="A41" s="39">
        <v>39</v>
      </c>
      <c r="B41" s="41" t="s">
        <v>629</v>
      </c>
      <c r="C41" s="38" t="s">
        <v>628</v>
      </c>
      <c r="D41" s="43" t="s">
        <v>1198</v>
      </c>
      <c r="E41" s="33">
        <v>9524203500</v>
      </c>
    </row>
    <row r="42" spans="1:5" s="37" customFormat="1" ht="33.6" x14ac:dyDescent="0.35">
      <c r="A42" s="39">
        <v>40</v>
      </c>
      <c r="B42" s="41" t="s">
        <v>456</v>
      </c>
      <c r="C42" s="38" t="s">
        <v>455</v>
      </c>
      <c r="D42" s="43" t="s">
        <v>1192</v>
      </c>
      <c r="E42" s="33">
        <v>2149373000</v>
      </c>
    </row>
    <row r="43" spans="1:5" s="37" customFormat="1" ht="17.399999999999999" x14ac:dyDescent="0.35">
      <c r="A43" s="39">
        <v>41</v>
      </c>
      <c r="B43" s="41" t="s">
        <v>203</v>
      </c>
      <c r="C43" s="38" t="s">
        <v>202</v>
      </c>
      <c r="D43" s="43" t="s">
        <v>1197</v>
      </c>
      <c r="E43" s="33">
        <v>9931355700</v>
      </c>
    </row>
    <row r="44" spans="1:5" s="37" customFormat="1" ht="33.6" x14ac:dyDescent="0.35">
      <c r="A44" s="39">
        <v>42</v>
      </c>
      <c r="B44" s="41" t="s">
        <v>82</v>
      </c>
      <c r="C44" s="38" t="s">
        <v>81</v>
      </c>
      <c r="D44" s="43" t="s">
        <v>1196</v>
      </c>
      <c r="E44" s="33">
        <v>10649581100</v>
      </c>
    </row>
    <row r="45" spans="1:5" s="37" customFormat="1" ht="50.4" x14ac:dyDescent="0.35">
      <c r="A45" s="39">
        <v>43</v>
      </c>
      <c r="B45" s="41" t="s">
        <v>96</v>
      </c>
      <c r="C45" s="38" t="s">
        <v>95</v>
      </c>
      <c r="D45" s="43" t="s">
        <v>1193</v>
      </c>
      <c r="E45" s="33">
        <v>9608761740</v>
      </c>
    </row>
    <row r="46" spans="1:5" s="37" customFormat="1" ht="33.6" x14ac:dyDescent="0.35">
      <c r="A46" s="39">
        <v>44</v>
      </c>
      <c r="B46" s="41" t="s">
        <v>345</v>
      </c>
      <c r="C46" s="38" t="s">
        <v>344</v>
      </c>
      <c r="D46" s="43" t="s">
        <v>1198</v>
      </c>
      <c r="E46" s="33">
        <v>16420559500</v>
      </c>
    </row>
    <row r="47" spans="1:5" s="37" customFormat="1" ht="33.6" x14ac:dyDescent="0.35">
      <c r="A47" s="39">
        <v>45</v>
      </c>
      <c r="B47" s="41" t="s">
        <v>135</v>
      </c>
      <c r="C47" s="38" t="s">
        <v>134</v>
      </c>
      <c r="D47" s="43">
        <v>12</v>
      </c>
      <c r="E47" s="33">
        <v>12761341300</v>
      </c>
    </row>
    <row r="48" spans="1:5" s="37" customFormat="1" ht="17.399999999999999" x14ac:dyDescent="0.35">
      <c r="A48" s="39">
        <v>46</v>
      </c>
      <c r="B48" s="41" t="s">
        <v>193</v>
      </c>
      <c r="C48" s="38" t="s">
        <v>192</v>
      </c>
      <c r="D48" s="43" t="s">
        <v>1196</v>
      </c>
      <c r="E48" s="33">
        <v>16714750000</v>
      </c>
    </row>
    <row r="49" spans="1:5" s="37" customFormat="1" ht="17.399999999999999" x14ac:dyDescent="0.35">
      <c r="A49" s="39">
        <v>47</v>
      </c>
      <c r="B49" s="41" t="s">
        <v>420</v>
      </c>
      <c r="C49" s="38" t="s">
        <v>419</v>
      </c>
      <c r="D49" s="43" t="s">
        <v>1193</v>
      </c>
      <c r="E49" s="33">
        <v>7809345000</v>
      </c>
    </row>
    <row r="50" spans="1:5" s="37" customFormat="1" ht="33.6" x14ac:dyDescent="0.35">
      <c r="A50" s="39">
        <v>48</v>
      </c>
      <c r="B50" s="41" t="s">
        <v>214</v>
      </c>
      <c r="C50" s="38" t="s">
        <v>213</v>
      </c>
      <c r="D50" s="43" t="s">
        <v>1197</v>
      </c>
      <c r="E50" s="33">
        <v>11910950000</v>
      </c>
    </row>
    <row r="51" spans="1:5" s="37" customFormat="1" ht="17.399999999999999" x14ac:dyDescent="0.35">
      <c r="A51" s="39"/>
      <c r="B51" s="41"/>
      <c r="C51" s="36" t="s">
        <v>1191</v>
      </c>
      <c r="D51" s="34">
        <v>117</v>
      </c>
      <c r="E51" s="35">
        <v>180041828758</v>
      </c>
    </row>
  </sheetData>
  <autoFilter ref="A2:E51" xr:uid="{00000000-0009-0000-0000-000000000000}"/>
  <mergeCells count="1">
    <mergeCell ref="A1:E1"/>
  </mergeCells>
  <pageMargins left="0.7" right="0.7" top="0.75" bottom="0.75" header="0.3" footer="0.3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0"/>
  <sheetViews>
    <sheetView topLeftCell="A109" workbookViewId="0">
      <selection activeCell="A3" sqref="A3:XFD120"/>
    </sheetView>
  </sheetViews>
  <sheetFormatPr defaultColWidth="9.109375" defaultRowHeight="9.6" x14ac:dyDescent="0.2"/>
  <cols>
    <col min="1" max="2" width="5.109375" style="9" customWidth="1"/>
    <col min="3" max="3" width="9.109375" style="1" customWidth="1"/>
    <col min="4" max="4" width="6" style="1" customWidth="1"/>
    <col min="5" max="6" width="9.109375" style="1"/>
    <col min="7" max="7" width="12.109375" style="1" customWidth="1"/>
    <col min="8" max="8" width="9.109375" style="9"/>
    <col min="9" max="10" width="9.109375" style="1"/>
    <col min="11" max="11" width="4.6640625" style="9" customWidth="1"/>
    <col min="12" max="12" width="7" style="9" customWidth="1"/>
    <col min="13" max="13" width="10.5546875" style="10" customWidth="1"/>
    <col min="14" max="14" width="9.109375" style="1"/>
    <col min="15" max="15" width="7" style="9" customWidth="1"/>
    <col min="16" max="16" width="5.6640625" style="9" customWidth="1"/>
    <col min="17" max="17" width="6.88671875" style="11" customWidth="1"/>
    <col min="18" max="18" width="7.33203125" style="11" customWidth="1"/>
    <col min="19" max="19" width="11" style="11" customWidth="1"/>
    <col min="20" max="20" width="9.109375" style="1"/>
    <col min="21" max="21" width="13.109375" style="1" customWidth="1"/>
    <col min="22" max="22" width="0" style="1" hidden="1" customWidth="1"/>
    <col min="23" max="16384" width="9.109375" style="1"/>
  </cols>
  <sheetData>
    <row r="1" spans="1:22" ht="18.75" customHeight="1" x14ac:dyDescent="0.2">
      <c r="A1" s="54" t="s">
        <v>1184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2" ht="42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2" ht="28.8" x14ac:dyDescent="0.2">
      <c r="A3" s="2" t="s">
        <v>0</v>
      </c>
      <c r="B3" s="2" t="s">
        <v>1044</v>
      </c>
      <c r="C3" s="2" t="s">
        <v>1</v>
      </c>
      <c r="D3" s="3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  <c r="K3" s="2" t="s">
        <v>9</v>
      </c>
      <c r="L3" s="2" t="s">
        <v>10</v>
      </c>
      <c r="M3" s="4" t="s">
        <v>11</v>
      </c>
      <c r="N3" s="2" t="s">
        <v>12</v>
      </c>
      <c r="O3" s="2" t="s">
        <v>13</v>
      </c>
      <c r="P3" s="2" t="s">
        <v>14</v>
      </c>
      <c r="Q3" s="5" t="s">
        <v>15</v>
      </c>
      <c r="R3" s="6" t="s">
        <v>1045</v>
      </c>
      <c r="S3" s="6" t="s">
        <v>16</v>
      </c>
      <c r="T3" s="3" t="s">
        <v>17</v>
      </c>
      <c r="U3" s="2" t="s">
        <v>18</v>
      </c>
      <c r="V3" s="1" t="s">
        <v>1186</v>
      </c>
    </row>
    <row r="4" spans="1:22" ht="28.8" x14ac:dyDescent="0.2">
      <c r="A4" s="7">
        <v>30</v>
      </c>
      <c r="B4" s="7" t="str">
        <f t="shared" ref="B4:B35" si="0">RIGHT(D4,3)</f>
        <v>043</v>
      </c>
      <c r="C4" s="13" t="s">
        <v>316</v>
      </c>
      <c r="D4" s="13" t="s">
        <v>317</v>
      </c>
      <c r="E4" s="13" t="s">
        <v>318</v>
      </c>
      <c r="F4" s="13" t="s">
        <v>319</v>
      </c>
      <c r="G4" s="13" t="s">
        <v>292</v>
      </c>
      <c r="H4" s="13" t="s">
        <v>25</v>
      </c>
      <c r="I4" s="13" t="s">
        <v>127</v>
      </c>
      <c r="J4" s="13" t="s">
        <v>245</v>
      </c>
      <c r="K4" s="13" t="s">
        <v>320</v>
      </c>
      <c r="L4" s="13" t="s">
        <v>28</v>
      </c>
      <c r="M4" s="14" t="s">
        <v>321</v>
      </c>
      <c r="N4" s="13" t="s">
        <v>322</v>
      </c>
      <c r="O4" s="13" t="s">
        <v>323</v>
      </c>
      <c r="P4" s="13" t="s">
        <v>31</v>
      </c>
      <c r="Q4" s="15">
        <v>700</v>
      </c>
      <c r="R4" s="15">
        <v>3700</v>
      </c>
      <c r="S4" s="16">
        <v>2590000</v>
      </c>
      <c r="T4" s="17" t="s">
        <v>325</v>
      </c>
      <c r="U4" s="17" t="s">
        <v>324</v>
      </c>
      <c r="V4" s="1">
        <f>VLOOKUP(U4,'[1]DS nhà thầu'!$C$2:$F$56,4,0)</f>
        <v>1</v>
      </c>
    </row>
    <row r="5" spans="1:22" ht="28.8" x14ac:dyDescent="0.2">
      <c r="A5" s="7">
        <v>28</v>
      </c>
      <c r="B5" s="7" t="str">
        <f t="shared" si="0"/>
        <v>039</v>
      </c>
      <c r="C5" s="13" t="s">
        <v>297</v>
      </c>
      <c r="D5" s="13" t="s">
        <v>298</v>
      </c>
      <c r="E5" s="13" t="s">
        <v>299</v>
      </c>
      <c r="F5" s="13" t="s">
        <v>300</v>
      </c>
      <c r="G5" s="13" t="s">
        <v>301</v>
      </c>
      <c r="H5" s="13" t="s">
        <v>25</v>
      </c>
      <c r="I5" s="13" t="s">
        <v>199</v>
      </c>
      <c r="J5" s="13" t="s">
        <v>302</v>
      </c>
      <c r="K5" s="13">
        <v>4</v>
      </c>
      <c r="L5" s="13" t="s">
        <v>28</v>
      </c>
      <c r="M5" s="14" t="s">
        <v>303</v>
      </c>
      <c r="N5" s="13" t="s">
        <v>304</v>
      </c>
      <c r="O5" s="13" t="s">
        <v>30</v>
      </c>
      <c r="P5" s="13" t="s">
        <v>31</v>
      </c>
      <c r="Q5" s="15">
        <v>55850</v>
      </c>
      <c r="R5" s="15">
        <v>610</v>
      </c>
      <c r="S5" s="16">
        <v>34068500</v>
      </c>
      <c r="T5" s="17" t="s">
        <v>306</v>
      </c>
      <c r="U5" s="17" t="s">
        <v>305</v>
      </c>
      <c r="V5" s="1">
        <f>VLOOKUP(U5,'[1]DS nhà thầu'!$C$2:$F$56,4,0)</f>
        <v>2</v>
      </c>
    </row>
    <row r="6" spans="1:22" ht="19.2" x14ac:dyDescent="0.2">
      <c r="A6" s="7">
        <v>26</v>
      </c>
      <c r="B6" s="7" t="str">
        <f t="shared" si="0"/>
        <v>035</v>
      </c>
      <c r="C6" s="13" t="s">
        <v>277</v>
      </c>
      <c r="D6" s="13" t="s">
        <v>278</v>
      </c>
      <c r="E6" s="13" t="s">
        <v>279</v>
      </c>
      <c r="F6" s="13" t="s">
        <v>280</v>
      </c>
      <c r="G6" s="13" t="s">
        <v>281</v>
      </c>
      <c r="H6" s="13" t="s">
        <v>25</v>
      </c>
      <c r="I6" s="13" t="s">
        <v>199</v>
      </c>
      <c r="J6" s="13" t="s">
        <v>282</v>
      </c>
      <c r="K6" s="13">
        <v>1</v>
      </c>
      <c r="L6" s="13" t="s">
        <v>28</v>
      </c>
      <c r="M6" s="14" t="s">
        <v>283</v>
      </c>
      <c r="N6" s="13" t="s">
        <v>284</v>
      </c>
      <c r="O6" s="13" t="s">
        <v>285</v>
      </c>
      <c r="P6" s="13" t="s">
        <v>31</v>
      </c>
      <c r="Q6" s="15">
        <v>9850</v>
      </c>
      <c r="R6" s="15">
        <v>9000</v>
      </c>
      <c r="S6" s="16">
        <v>88650000</v>
      </c>
      <c r="T6" s="17" t="s">
        <v>287</v>
      </c>
      <c r="U6" s="17" t="s">
        <v>286</v>
      </c>
      <c r="V6" s="1">
        <f>VLOOKUP(U6,'[1]DS nhà thầu'!$C$2:$F$56,4,0)</f>
        <v>3</v>
      </c>
    </row>
    <row r="7" spans="1:22" ht="38.4" x14ac:dyDescent="0.2">
      <c r="A7" s="7">
        <v>103</v>
      </c>
      <c r="B7" s="7" t="str">
        <f t="shared" si="0"/>
        <v>155</v>
      </c>
      <c r="C7" s="13" t="s">
        <v>914</v>
      </c>
      <c r="D7" s="13" t="s">
        <v>915</v>
      </c>
      <c r="E7" s="13" t="s">
        <v>916</v>
      </c>
      <c r="F7" s="13" t="s">
        <v>917</v>
      </c>
      <c r="G7" s="13" t="s">
        <v>281</v>
      </c>
      <c r="H7" s="13" t="s">
        <v>25</v>
      </c>
      <c r="I7" s="13" t="s">
        <v>127</v>
      </c>
      <c r="J7" s="13" t="s">
        <v>293</v>
      </c>
      <c r="K7" s="13">
        <v>1</v>
      </c>
      <c r="L7" s="13" t="s">
        <v>28</v>
      </c>
      <c r="M7" s="14">
        <v>640110427123</v>
      </c>
      <c r="N7" s="13" t="s">
        <v>918</v>
      </c>
      <c r="O7" s="13" t="s">
        <v>919</v>
      </c>
      <c r="P7" s="13" t="s">
        <v>31</v>
      </c>
      <c r="Q7" s="15">
        <v>10620</v>
      </c>
      <c r="R7" s="15">
        <v>15000</v>
      </c>
      <c r="S7" s="16">
        <v>159300000</v>
      </c>
      <c r="T7" s="17" t="s">
        <v>921</v>
      </c>
      <c r="U7" s="17" t="s">
        <v>920</v>
      </c>
      <c r="V7" s="1">
        <f>VLOOKUP(U7,'[1]DS nhà thầu'!$C$2:$F$56,4,0)</f>
        <v>4</v>
      </c>
    </row>
    <row r="8" spans="1:22" ht="76.8" x14ac:dyDescent="0.2">
      <c r="A8" s="7">
        <v>107</v>
      </c>
      <c r="B8" s="7" t="str">
        <f t="shared" si="0"/>
        <v>162</v>
      </c>
      <c r="C8" s="13" t="s">
        <v>947</v>
      </c>
      <c r="D8" s="13" t="s">
        <v>948</v>
      </c>
      <c r="E8" s="13" t="s">
        <v>949</v>
      </c>
      <c r="F8" s="13" t="s">
        <v>950</v>
      </c>
      <c r="G8" s="13" t="s">
        <v>950</v>
      </c>
      <c r="H8" s="13" t="s">
        <v>942</v>
      </c>
      <c r="I8" s="13" t="s">
        <v>951</v>
      </c>
      <c r="J8" s="13" t="s">
        <v>952</v>
      </c>
      <c r="K8" s="13">
        <v>2</v>
      </c>
      <c r="L8" s="13" t="s">
        <v>42</v>
      </c>
      <c r="M8" s="14">
        <v>868115349224</v>
      </c>
      <c r="N8" s="13" t="s">
        <v>953</v>
      </c>
      <c r="O8" s="13" t="s">
        <v>954</v>
      </c>
      <c r="P8" s="13" t="s">
        <v>69</v>
      </c>
      <c r="Q8" s="15">
        <v>5250</v>
      </c>
      <c r="R8" s="15">
        <v>48200</v>
      </c>
      <c r="S8" s="16">
        <v>253050000</v>
      </c>
      <c r="T8" s="17" t="s">
        <v>956</v>
      </c>
      <c r="U8" s="17" t="s">
        <v>955</v>
      </c>
      <c r="V8" s="1">
        <f>VLOOKUP(U8,'[1]DS nhà thầu'!$C$2:$F$56,4,0)</f>
        <v>5</v>
      </c>
    </row>
    <row r="9" spans="1:22" ht="57.6" x14ac:dyDescent="0.2">
      <c r="A9" s="7">
        <v>1</v>
      </c>
      <c r="B9" s="7" t="str">
        <f t="shared" si="0"/>
        <v>001</v>
      </c>
      <c r="C9" s="13" t="s">
        <v>20</v>
      </c>
      <c r="D9" s="13" t="s">
        <v>21</v>
      </c>
      <c r="E9" s="13" t="s">
        <v>22</v>
      </c>
      <c r="F9" s="13" t="s">
        <v>23</v>
      </c>
      <c r="G9" s="13" t="s">
        <v>24</v>
      </c>
      <c r="H9" s="13" t="s">
        <v>25</v>
      </c>
      <c r="I9" s="13" t="s">
        <v>26</v>
      </c>
      <c r="J9" s="13" t="s">
        <v>27</v>
      </c>
      <c r="K9" s="13">
        <v>4</v>
      </c>
      <c r="L9" s="13" t="s">
        <v>28</v>
      </c>
      <c r="M9" s="14" t="s">
        <v>1185</v>
      </c>
      <c r="N9" s="13" t="s">
        <v>29</v>
      </c>
      <c r="O9" s="13" t="s">
        <v>30</v>
      </c>
      <c r="P9" s="13" t="s">
        <v>31</v>
      </c>
      <c r="Q9" s="15">
        <v>46000</v>
      </c>
      <c r="R9" s="15">
        <v>6000</v>
      </c>
      <c r="S9" s="16">
        <v>276000000</v>
      </c>
      <c r="T9" s="17" t="s">
        <v>33</v>
      </c>
      <c r="U9" s="17" t="s">
        <v>32</v>
      </c>
      <c r="V9" s="1">
        <f>VLOOKUP(U9,'[1]DS nhà thầu'!$C$2:$F$56,4,0)</f>
        <v>6</v>
      </c>
    </row>
    <row r="10" spans="1:22" ht="19.2" x14ac:dyDescent="0.2">
      <c r="A10" s="7">
        <v>3</v>
      </c>
      <c r="B10" s="7" t="str">
        <f t="shared" si="0"/>
        <v>005</v>
      </c>
      <c r="C10" s="13" t="s">
        <v>48</v>
      </c>
      <c r="D10" s="13" t="s">
        <v>49</v>
      </c>
      <c r="E10" s="13" t="s">
        <v>50</v>
      </c>
      <c r="F10" s="13" t="s">
        <v>51</v>
      </c>
      <c r="G10" s="13" t="s">
        <v>52</v>
      </c>
      <c r="H10" s="13" t="s">
        <v>39</v>
      </c>
      <c r="I10" s="13" t="s">
        <v>53</v>
      </c>
      <c r="J10" s="13" t="s">
        <v>54</v>
      </c>
      <c r="K10" s="13">
        <v>1</v>
      </c>
      <c r="L10" s="13" t="s">
        <v>55</v>
      </c>
      <c r="M10" s="14" t="s">
        <v>56</v>
      </c>
      <c r="N10" s="13" t="s">
        <v>57</v>
      </c>
      <c r="O10" s="13" t="s">
        <v>58</v>
      </c>
      <c r="P10" s="13" t="s">
        <v>44</v>
      </c>
      <c r="Q10" s="15">
        <v>4200</v>
      </c>
      <c r="R10" s="15">
        <v>17500</v>
      </c>
      <c r="S10" s="16">
        <v>73500000</v>
      </c>
      <c r="T10" s="17" t="s">
        <v>60</v>
      </c>
      <c r="U10" s="17" t="s">
        <v>59</v>
      </c>
      <c r="V10" s="1">
        <f>VLOOKUP(U10,'[1]DS nhà thầu'!$C$2:$F$56,4,0)</f>
        <v>7</v>
      </c>
    </row>
    <row r="11" spans="1:22" ht="28.8" x14ac:dyDescent="0.2">
      <c r="A11" s="7">
        <v>47</v>
      </c>
      <c r="B11" s="7" t="str">
        <f t="shared" si="0"/>
        <v>068</v>
      </c>
      <c r="C11" s="13" t="s">
        <v>480</v>
      </c>
      <c r="D11" s="13" t="s">
        <v>481</v>
      </c>
      <c r="E11" s="13" t="s">
        <v>482</v>
      </c>
      <c r="F11" s="13" t="s">
        <v>483</v>
      </c>
      <c r="G11" s="13" t="s">
        <v>484</v>
      </c>
      <c r="H11" s="13" t="s">
        <v>312</v>
      </c>
      <c r="I11" s="13" t="s">
        <v>485</v>
      </c>
      <c r="J11" s="13" t="s">
        <v>486</v>
      </c>
      <c r="K11" s="13">
        <v>1</v>
      </c>
      <c r="L11" s="13" t="s">
        <v>55</v>
      </c>
      <c r="M11" s="14" t="s">
        <v>487</v>
      </c>
      <c r="N11" s="13" t="s">
        <v>488</v>
      </c>
      <c r="O11" s="13" t="s">
        <v>489</v>
      </c>
      <c r="P11" s="13" t="s">
        <v>44</v>
      </c>
      <c r="Q11" s="15">
        <v>310</v>
      </c>
      <c r="R11" s="15">
        <v>47080</v>
      </c>
      <c r="S11" s="16">
        <v>14594800</v>
      </c>
      <c r="T11" s="17" t="s">
        <v>60</v>
      </c>
      <c r="U11" s="17" t="s">
        <v>59</v>
      </c>
      <c r="V11" s="1">
        <f>VLOOKUP(U11,'[1]DS nhà thầu'!$C$2:$F$56,4,0)</f>
        <v>7</v>
      </c>
    </row>
    <row r="12" spans="1:22" ht="28.8" x14ac:dyDescent="0.2">
      <c r="A12" s="7">
        <v>25</v>
      </c>
      <c r="B12" s="7" t="str">
        <f t="shared" si="0"/>
        <v>034</v>
      </c>
      <c r="C12" s="13" t="s">
        <v>267</v>
      </c>
      <c r="D12" s="13" t="s">
        <v>268</v>
      </c>
      <c r="E12" s="13" t="s">
        <v>269</v>
      </c>
      <c r="F12" s="13" t="s">
        <v>270</v>
      </c>
      <c r="G12" s="13" t="s">
        <v>271</v>
      </c>
      <c r="H12" s="13" t="s">
        <v>39</v>
      </c>
      <c r="I12" s="13" t="s">
        <v>40</v>
      </c>
      <c r="J12" s="13" t="s">
        <v>272</v>
      </c>
      <c r="K12" s="13">
        <v>4</v>
      </c>
      <c r="L12" s="13" t="s">
        <v>28</v>
      </c>
      <c r="M12" s="14" t="s">
        <v>273</v>
      </c>
      <c r="N12" s="13" t="s">
        <v>274</v>
      </c>
      <c r="O12" s="13" t="s">
        <v>30</v>
      </c>
      <c r="P12" s="13" t="s">
        <v>44</v>
      </c>
      <c r="Q12" s="15">
        <v>2000</v>
      </c>
      <c r="R12" s="15">
        <v>2100</v>
      </c>
      <c r="S12" s="16">
        <v>4200000</v>
      </c>
      <c r="T12" s="17" t="s">
        <v>276</v>
      </c>
      <c r="U12" s="17" t="s">
        <v>275</v>
      </c>
      <c r="V12" s="1">
        <f>VLOOKUP(U12,'[1]DS nhà thầu'!$C$2:$F$56,4,0)</f>
        <v>8</v>
      </c>
    </row>
    <row r="13" spans="1:22" ht="48" x14ac:dyDescent="0.2">
      <c r="A13" s="7">
        <v>48</v>
      </c>
      <c r="B13" s="7" t="str">
        <f t="shared" si="0"/>
        <v>069</v>
      </c>
      <c r="C13" s="13" t="s">
        <v>490</v>
      </c>
      <c r="D13" s="13" t="s">
        <v>491</v>
      </c>
      <c r="E13" s="13" t="s">
        <v>492</v>
      </c>
      <c r="F13" s="13" t="s">
        <v>493</v>
      </c>
      <c r="G13" s="13" t="s">
        <v>494</v>
      </c>
      <c r="H13" s="13" t="s">
        <v>25</v>
      </c>
      <c r="I13" s="13" t="s">
        <v>199</v>
      </c>
      <c r="J13" s="13" t="s">
        <v>495</v>
      </c>
      <c r="K13" s="13">
        <v>4</v>
      </c>
      <c r="L13" s="13" t="s">
        <v>28</v>
      </c>
      <c r="M13" s="14" t="s">
        <v>496</v>
      </c>
      <c r="N13" s="13" t="s">
        <v>274</v>
      </c>
      <c r="O13" s="13" t="s">
        <v>30</v>
      </c>
      <c r="P13" s="13" t="s">
        <v>31</v>
      </c>
      <c r="Q13" s="15">
        <v>416350</v>
      </c>
      <c r="R13" s="15">
        <v>82</v>
      </c>
      <c r="S13" s="16">
        <v>34140700</v>
      </c>
      <c r="T13" s="17" t="s">
        <v>276</v>
      </c>
      <c r="U13" s="17" t="s">
        <v>275</v>
      </c>
      <c r="V13" s="1">
        <f>VLOOKUP(U13,'[1]DS nhà thầu'!$C$2:$F$56,4,0)</f>
        <v>8</v>
      </c>
    </row>
    <row r="14" spans="1:22" ht="48" x14ac:dyDescent="0.2">
      <c r="A14" s="7">
        <v>49</v>
      </c>
      <c r="B14" s="7" t="str">
        <f t="shared" si="0"/>
        <v>070</v>
      </c>
      <c r="C14" s="13" t="s">
        <v>497</v>
      </c>
      <c r="D14" s="13" t="s">
        <v>498</v>
      </c>
      <c r="E14" s="13" t="s">
        <v>499</v>
      </c>
      <c r="F14" s="13" t="s">
        <v>500</v>
      </c>
      <c r="G14" s="13" t="s">
        <v>501</v>
      </c>
      <c r="H14" s="13" t="s">
        <v>39</v>
      </c>
      <c r="I14" s="13" t="s">
        <v>40</v>
      </c>
      <c r="J14" s="13" t="s">
        <v>502</v>
      </c>
      <c r="K14" s="13">
        <v>4</v>
      </c>
      <c r="L14" s="13" t="s">
        <v>28</v>
      </c>
      <c r="M14" s="14" t="s">
        <v>503</v>
      </c>
      <c r="N14" s="13" t="s">
        <v>274</v>
      </c>
      <c r="O14" s="13" t="s">
        <v>30</v>
      </c>
      <c r="P14" s="13" t="s">
        <v>44</v>
      </c>
      <c r="Q14" s="15">
        <v>1620</v>
      </c>
      <c r="R14" s="15">
        <v>2100</v>
      </c>
      <c r="S14" s="16">
        <v>3402000</v>
      </c>
      <c r="T14" s="17" t="s">
        <v>276</v>
      </c>
      <c r="U14" s="17" t="s">
        <v>275</v>
      </c>
      <c r="V14" s="1">
        <f>VLOOKUP(U14,'[1]DS nhà thầu'!$C$2:$F$56,4,0)</f>
        <v>8</v>
      </c>
    </row>
    <row r="15" spans="1:22" ht="38.4" x14ac:dyDescent="0.2">
      <c r="A15" s="7">
        <v>73</v>
      </c>
      <c r="B15" s="7" t="str">
        <f t="shared" si="0"/>
        <v>110</v>
      </c>
      <c r="C15" s="13" t="s">
        <v>695</v>
      </c>
      <c r="D15" s="13" t="s">
        <v>696</v>
      </c>
      <c r="E15" s="13" t="s">
        <v>697</v>
      </c>
      <c r="F15" s="13" t="s">
        <v>698</v>
      </c>
      <c r="G15" s="13" t="s">
        <v>699</v>
      </c>
      <c r="H15" s="13" t="s">
        <v>39</v>
      </c>
      <c r="I15" s="13" t="s">
        <v>40</v>
      </c>
      <c r="J15" s="13" t="s">
        <v>679</v>
      </c>
      <c r="K15" s="13">
        <v>4</v>
      </c>
      <c r="L15" s="13" t="s">
        <v>28</v>
      </c>
      <c r="M15" s="14">
        <v>893112265523</v>
      </c>
      <c r="N15" s="13" t="s">
        <v>274</v>
      </c>
      <c r="O15" s="13" t="s">
        <v>30</v>
      </c>
      <c r="P15" s="13" t="s">
        <v>44</v>
      </c>
      <c r="Q15" s="15">
        <v>23220</v>
      </c>
      <c r="R15" s="15">
        <v>15750</v>
      </c>
      <c r="S15" s="16">
        <v>365715000</v>
      </c>
      <c r="T15" s="17" t="s">
        <v>276</v>
      </c>
      <c r="U15" s="17" t="s">
        <v>275</v>
      </c>
      <c r="V15" s="1">
        <f>VLOOKUP(U15,'[1]DS nhà thầu'!$C$2:$F$56,4,0)</f>
        <v>8</v>
      </c>
    </row>
    <row r="16" spans="1:22" ht="28.8" x14ac:dyDescent="0.2">
      <c r="A16" s="7">
        <v>86</v>
      </c>
      <c r="B16" s="7" t="str">
        <f t="shared" si="0"/>
        <v>133</v>
      </c>
      <c r="C16" s="13" t="s">
        <v>795</v>
      </c>
      <c r="D16" s="13" t="s">
        <v>796</v>
      </c>
      <c r="E16" s="13" t="s">
        <v>797</v>
      </c>
      <c r="F16" s="13" t="s">
        <v>798</v>
      </c>
      <c r="G16" s="13" t="s">
        <v>799</v>
      </c>
      <c r="H16" s="13" t="s">
        <v>25</v>
      </c>
      <c r="I16" s="13" t="s">
        <v>127</v>
      </c>
      <c r="J16" s="13" t="s">
        <v>293</v>
      </c>
      <c r="K16" s="13">
        <v>3</v>
      </c>
      <c r="L16" s="13" t="s">
        <v>28</v>
      </c>
      <c r="M16" s="14">
        <v>893110094623</v>
      </c>
      <c r="N16" s="13" t="s">
        <v>274</v>
      </c>
      <c r="O16" s="13" t="s">
        <v>30</v>
      </c>
      <c r="P16" s="13" t="s">
        <v>31</v>
      </c>
      <c r="Q16" s="15">
        <v>91800</v>
      </c>
      <c r="R16" s="15">
        <v>2310</v>
      </c>
      <c r="S16" s="16">
        <v>212058000</v>
      </c>
      <c r="T16" s="17" t="s">
        <v>276</v>
      </c>
      <c r="U16" s="17" t="s">
        <v>275</v>
      </c>
      <c r="V16" s="1">
        <f>VLOOKUP(U16,'[1]DS nhà thầu'!$C$2:$F$56,4,0)</f>
        <v>8</v>
      </c>
    </row>
    <row r="17" spans="1:22" ht="48" x14ac:dyDescent="0.2">
      <c r="A17" s="7">
        <v>92</v>
      </c>
      <c r="B17" s="7" t="str">
        <f t="shared" si="0"/>
        <v>143</v>
      </c>
      <c r="C17" s="13" t="s">
        <v>837</v>
      </c>
      <c r="D17" s="13" t="s">
        <v>838</v>
      </c>
      <c r="E17" s="13" t="s">
        <v>839</v>
      </c>
      <c r="F17" s="13" t="s">
        <v>840</v>
      </c>
      <c r="G17" s="13" t="s">
        <v>841</v>
      </c>
      <c r="H17" s="13" t="s">
        <v>39</v>
      </c>
      <c r="I17" s="13" t="s">
        <v>40</v>
      </c>
      <c r="J17" s="13" t="s">
        <v>272</v>
      </c>
      <c r="K17" s="13">
        <v>5</v>
      </c>
      <c r="L17" s="13" t="s">
        <v>42</v>
      </c>
      <c r="M17" s="14" t="s">
        <v>842</v>
      </c>
      <c r="N17" s="13" t="s">
        <v>274</v>
      </c>
      <c r="O17" s="13" t="s">
        <v>30</v>
      </c>
      <c r="P17" s="13" t="s">
        <v>44</v>
      </c>
      <c r="Q17" s="15">
        <v>4540</v>
      </c>
      <c r="R17" s="15">
        <v>8820</v>
      </c>
      <c r="S17" s="16">
        <v>40042800</v>
      </c>
      <c r="T17" s="17" t="s">
        <v>276</v>
      </c>
      <c r="U17" s="17" t="s">
        <v>275</v>
      </c>
      <c r="V17" s="1">
        <f>VLOOKUP(U17,'[1]DS nhà thầu'!$C$2:$F$56,4,0)</f>
        <v>8</v>
      </c>
    </row>
    <row r="18" spans="1:22" ht="48" x14ac:dyDescent="0.2">
      <c r="A18" s="7">
        <v>55</v>
      </c>
      <c r="B18" s="7" t="str">
        <f t="shared" si="0"/>
        <v>077</v>
      </c>
      <c r="C18" s="13" t="s">
        <v>545</v>
      </c>
      <c r="D18" s="13" t="s">
        <v>546</v>
      </c>
      <c r="E18" s="13" t="s">
        <v>547</v>
      </c>
      <c r="F18" s="13" t="s">
        <v>548</v>
      </c>
      <c r="G18" s="13" t="s">
        <v>549</v>
      </c>
      <c r="H18" s="13" t="s">
        <v>25</v>
      </c>
      <c r="I18" s="13" t="s">
        <v>550</v>
      </c>
      <c r="J18" s="13" t="s">
        <v>551</v>
      </c>
      <c r="K18" s="13" t="s">
        <v>92</v>
      </c>
      <c r="L18" s="13" t="s">
        <v>28</v>
      </c>
      <c r="M18" s="14" t="s">
        <v>552</v>
      </c>
      <c r="N18" s="13" t="s">
        <v>553</v>
      </c>
      <c r="O18" s="13" t="s">
        <v>30</v>
      </c>
      <c r="P18" s="13" t="s">
        <v>31</v>
      </c>
      <c r="Q18" s="15">
        <v>130000</v>
      </c>
      <c r="R18" s="15">
        <v>6096</v>
      </c>
      <c r="S18" s="16">
        <v>792480000</v>
      </c>
      <c r="T18" s="17" t="s">
        <v>555</v>
      </c>
      <c r="U18" s="17" t="s">
        <v>554</v>
      </c>
      <c r="V18" s="1">
        <f>VLOOKUP(U18,'[1]DS nhà thầu'!$C$2:$F$56,4,0)</f>
        <v>9</v>
      </c>
    </row>
    <row r="19" spans="1:22" ht="38.4" x14ac:dyDescent="0.2">
      <c r="A19" s="7">
        <v>4</v>
      </c>
      <c r="B19" s="7" t="str">
        <f t="shared" si="0"/>
        <v>006</v>
      </c>
      <c r="C19" s="13" t="s">
        <v>61</v>
      </c>
      <c r="D19" s="13" t="s">
        <v>62</v>
      </c>
      <c r="E19" s="13" t="s">
        <v>63</v>
      </c>
      <c r="F19" s="13" t="s">
        <v>64</v>
      </c>
      <c r="G19" s="13" t="s">
        <v>65</v>
      </c>
      <c r="H19" s="13" t="s">
        <v>39</v>
      </c>
      <c r="I19" s="13" t="s">
        <v>40</v>
      </c>
      <c r="J19" s="13" t="s">
        <v>66</v>
      </c>
      <c r="K19" s="13">
        <v>4</v>
      </c>
      <c r="L19" s="13" t="s">
        <v>28</v>
      </c>
      <c r="M19" s="14" t="s">
        <v>67</v>
      </c>
      <c r="N19" s="13" t="s">
        <v>68</v>
      </c>
      <c r="O19" s="13" t="s">
        <v>30</v>
      </c>
      <c r="P19" s="13" t="s">
        <v>69</v>
      </c>
      <c r="Q19" s="15">
        <v>1225</v>
      </c>
      <c r="R19" s="15">
        <v>24000</v>
      </c>
      <c r="S19" s="16">
        <v>29400000</v>
      </c>
      <c r="T19" s="17" t="s">
        <v>71</v>
      </c>
      <c r="U19" s="17" t="s">
        <v>70</v>
      </c>
      <c r="V19" s="1">
        <f>VLOOKUP(U19,'[1]DS nhà thầu'!$C$2:$F$56,4,0)</f>
        <v>10</v>
      </c>
    </row>
    <row r="20" spans="1:22" ht="38.4" x14ac:dyDescent="0.2">
      <c r="A20" s="7">
        <v>7</v>
      </c>
      <c r="B20" s="7" t="str">
        <f t="shared" si="0"/>
        <v>011</v>
      </c>
      <c r="C20" s="13" t="s">
        <v>97</v>
      </c>
      <c r="D20" s="13" t="s">
        <v>98</v>
      </c>
      <c r="E20" s="13" t="s">
        <v>99</v>
      </c>
      <c r="F20" s="13" t="s">
        <v>100</v>
      </c>
      <c r="G20" s="13" t="s">
        <v>101</v>
      </c>
      <c r="H20" s="13" t="s">
        <v>39</v>
      </c>
      <c r="I20" s="13" t="s">
        <v>40</v>
      </c>
      <c r="J20" s="13" t="s">
        <v>102</v>
      </c>
      <c r="K20" s="13">
        <v>4</v>
      </c>
      <c r="L20" s="13" t="s">
        <v>42</v>
      </c>
      <c r="M20" s="14">
        <v>893114152723</v>
      </c>
      <c r="N20" s="13" t="s">
        <v>68</v>
      </c>
      <c r="O20" s="13" t="s">
        <v>30</v>
      </c>
      <c r="P20" s="13" t="s">
        <v>44</v>
      </c>
      <c r="Q20" s="15">
        <v>2066</v>
      </c>
      <c r="R20" s="15">
        <v>39900</v>
      </c>
      <c r="S20" s="16">
        <v>82433400</v>
      </c>
      <c r="T20" s="17" t="s">
        <v>71</v>
      </c>
      <c r="U20" s="17" t="s">
        <v>70</v>
      </c>
      <c r="V20" s="1">
        <f>VLOOKUP(U20,'[1]DS nhà thầu'!$C$2:$F$56,4,0)</f>
        <v>10</v>
      </c>
    </row>
    <row r="21" spans="1:22" ht="38.4" x14ac:dyDescent="0.2">
      <c r="A21" s="7">
        <v>9</v>
      </c>
      <c r="B21" s="7" t="str">
        <f t="shared" si="0"/>
        <v>013</v>
      </c>
      <c r="C21" s="13" t="s">
        <v>114</v>
      </c>
      <c r="D21" s="13" t="s">
        <v>115</v>
      </c>
      <c r="E21" s="13" t="s">
        <v>116</v>
      </c>
      <c r="F21" s="13" t="s">
        <v>113</v>
      </c>
      <c r="G21" s="13" t="s">
        <v>117</v>
      </c>
      <c r="H21" s="13" t="s">
        <v>118</v>
      </c>
      <c r="I21" s="13" t="s">
        <v>119</v>
      </c>
      <c r="J21" s="13" t="s">
        <v>120</v>
      </c>
      <c r="K21" s="13">
        <v>4</v>
      </c>
      <c r="L21" s="13" t="s">
        <v>28</v>
      </c>
      <c r="M21" s="14" t="s">
        <v>121</v>
      </c>
      <c r="N21" s="13" t="s">
        <v>68</v>
      </c>
      <c r="O21" s="13" t="s">
        <v>30</v>
      </c>
      <c r="P21" s="13" t="s">
        <v>44</v>
      </c>
      <c r="Q21" s="15">
        <v>282</v>
      </c>
      <c r="R21" s="15">
        <v>12600</v>
      </c>
      <c r="S21" s="16">
        <v>3553200</v>
      </c>
      <c r="T21" s="17" t="s">
        <v>71</v>
      </c>
      <c r="U21" s="17" t="s">
        <v>70</v>
      </c>
      <c r="V21" s="1">
        <f>VLOOKUP(U21,'[1]DS nhà thầu'!$C$2:$F$56,4,0)</f>
        <v>10</v>
      </c>
    </row>
    <row r="22" spans="1:22" ht="38.4" x14ac:dyDescent="0.2">
      <c r="A22" s="7">
        <v>29</v>
      </c>
      <c r="B22" s="7" t="str">
        <f t="shared" si="0"/>
        <v>042</v>
      </c>
      <c r="C22" s="13" t="s">
        <v>307</v>
      </c>
      <c r="D22" s="13" t="s">
        <v>308</v>
      </c>
      <c r="E22" s="13" t="s">
        <v>309</v>
      </c>
      <c r="F22" s="13" t="s">
        <v>310</v>
      </c>
      <c r="G22" s="13" t="s">
        <v>311</v>
      </c>
      <c r="H22" s="13" t="s">
        <v>312</v>
      </c>
      <c r="I22" s="13" t="s">
        <v>313</v>
      </c>
      <c r="J22" s="13" t="s">
        <v>314</v>
      </c>
      <c r="K22" s="13">
        <v>4</v>
      </c>
      <c r="L22" s="13" t="s">
        <v>42</v>
      </c>
      <c r="M22" s="14" t="s">
        <v>315</v>
      </c>
      <c r="N22" s="13" t="s">
        <v>68</v>
      </c>
      <c r="O22" s="13" t="s">
        <v>30</v>
      </c>
      <c r="P22" s="13" t="s">
        <v>44</v>
      </c>
      <c r="Q22" s="15">
        <v>5062</v>
      </c>
      <c r="R22" s="15">
        <v>54999</v>
      </c>
      <c r="S22" s="16">
        <v>278404938</v>
      </c>
      <c r="T22" s="17" t="s">
        <v>71</v>
      </c>
      <c r="U22" s="17" t="s">
        <v>70</v>
      </c>
      <c r="V22" s="1">
        <f>VLOOKUP(U22,'[1]DS nhà thầu'!$C$2:$F$56,4,0)</f>
        <v>10</v>
      </c>
    </row>
    <row r="23" spans="1:22" ht="38.4" x14ac:dyDescent="0.2">
      <c r="A23" s="7">
        <v>58</v>
      </c>
      <c r="B23" s="7" t="str">
        <f t="shared" si="0"/>
        <v>082</v>
      </c>
      <c r="C23" s="13" t="s">
        <v>576</v>
      </c>
      <c r="D23" s="13" t="s">
        <v>577</v>
      </c>
      <c r="E23" s="13" t="s">
        <v>578</v>
      </c>
      <c r="F23" s="13" t="s">
        <v>579</v>
      </c>
      <c r="G23" s="13" t="s">
        <v>580</v>
      </c>
      <c r="H23" s="13" t="s">
        <v>39</v>
      </c>
      <c r="I23" s="13" t="s">
        <v>40</v>
      </c>
      <c r="J23" s="13" t="s">
        <v>581</v>
      </c>
      <c r="K23" s="13">
        <v>4</v>
      </c>
      <c r="L23" s="13" t="s">
        <v>28</v>
      </c>
      <c r="M23" s="14" t="s">
        <v>582</v>
      </c>
      <c r="N23" s="13" t="s">
        <v>68</v>
      </c>
      <c r="O23" s="13" t="s">
        <v>30</v>
      </c>
      <c r="P23" s="13" t="s">
        <v>69</v>
      </c>
      <c r="Q23" s="15">
        <v>2405</v>
      </c>
      <c r="R23" s="15">
        <v>84000</v>
      </c>
      <c r="S23" s="16">
        <v>202020000</v>
      </c>
      <c r="T23" s="17" t="s">
        <v>71</v>
      </c>
      <c r="U23" s="17" t="s">
        <v>70</v>
      </c>
      <c r="V23" s="1">
        <f>VLOOKUP(U23,'[1]DS nhà thầu'!$C$2:$F$56,4,0)</f>
        <v>10</v>
      </c>
    </row>
    <row r="24" spans="1:22" ht="57.6" x14ac:dyDescent="0.2">
      <c r="A24" s="7">
        <v>60</v>
      </c>
      <c r="B24" s="7" t="str">
        <f t="shared" si="0"/>
        <v>084</v>
      </c>
      <c r="C24" s="13" t="s">
        <v>590</v>
      </c>
      <c r="D24" s="13" t="s">
        <v>591</v>
      </c>
      <c r="E24" s="13" t="s">
        <v>592</v>
      </c>
      <c r="F24" s="13" t="s">
        <v>593</v>
      </c>
      <c r="G24" s="13" t="s">
        <v>594</v>
      </c>
      <c r="H24" s="13" t="s">
        <v>39</v>
      </c>
      <c r="I24" s="13" t="s">
        <v>40</v>
      </c>
      <c r="J24" s="13" t="s">
        <v>595</v>
      </c>
      <c r="K24" s="13">
        <v>4</v>
      </c>
      <c r="L24" s="13" t="s">
        <v>28</v>
      </c>
      <c r="M24" s="14">
        <v>893110059024</v>
      </c>
      <c r="N24" s="13" t="s">
        <v>68</v>
      </c>
      <c r="O24" s="13" t="s">
        <v>30</v>
      </c>
      <c r="P24" s="13" t="s">
        <v>69</v>
      </c>
      <c r="Q24" s="15">
        <v>920</v>
      </c>
      <c r="R24" s="15">
        <v>15000</v>
      </c>
      <c r="S24" s="16">
        <v>13800000</v>
      </c>
      <c r="T24" s="17" t="s">
        <v>71</v>
      </c>
      <c r="U24" s="17" t="s">
        <v>70</v>
      </c>
      <c r="V24" s="1">
        <f>VLOOKUP(U24,'[1]DS nhà thầu'!$C$2:$F$56,4,0)</f>
        <v>10</v>
      </c>
    </row>
    <row r="25" spans="1:22" ht="57.6" x14ac:dyDescent="0.2">
      <c r="A25" s="7">
        <v>74</v>
      </c>
      <c r="B25" s="7" t="str">
        <f t="shared" si="0"/>
        <v>112</v>
      </c>
      <c r="C25" s="13" t="s">
        <v>700</v>
      </c>
      <c r="D25" s="13" t="s">
        <v>701</v>
      </c>
      <c r="E25" s="13" t="s">
        <v>702</v>
      </c>
      <c r="F25" s="13" t="s">
        <v>703</v>
      </c>
      <c r="G25" s="13" t="s">
        <v>704</v>
      </c>
      <c r="H25" s="13" t="s">
        <v>39</v>
      </c>
      <c r="I25" s="13" t="s">
        <v>40</v>
      </c>
      <c r="J25" s="13" t="s">
        <v>679</v>
      </c>
      <c r="K25" s="13">
        <v>4</v>
      </c>
      <c r="L25" s="13" t="s">
        <v>28</v>
      </c>
      <c r="M25" s="14" t="s">
        <v>705</v>
      </c>
      <c r="N25" s="13" t="s">
        <v>68</v>
      </c>
      <c r="O25" s="13" t="s">
        <v>30</v>
      </c>
      <c r="P25" s="13" t="s">
        <v>44</v>
      </c>
      <c r="Q25" s="15">
        <v>620</v>
      </c>
      <c r="R25" s="15">
        <v>29400</v>
      </c>
      <c r="S25" s="16">
        <v>18228000</v>
      </c>
      <c r="T25" s="17" t="s">
        <v>71</v>
      </c>
      <c r="U25" s="17" t="s">
        <v>70</v>
      </c>
      <c r="V25" s="1">
        <f>VLOOKUP(U25,'[1]DS nhà thầu'!$C$2:$F$56,4,0)</f>
        <v>10</v>
      </c>
    </row>
    <row r="26" spans="1:22" ht="38.4" x14ac:dyDescent="0.2">
      <c r="A26" s="7">
        <v>95</v>
      </c>
      <c r="B26" s="7" t="str">
        <f t="shared" si="0"/>
        <v>146</v>
      </c>
      <c r="C26" s="13" t="s">
        <v>857</v>
      </c>
      <c r="D26" s="13" t="s">
        <v>858</v>
      </c>
      <c r="E26" s="13" t="s">
        <v>859</v>
      </c>
      <c r="F26" s="13" t="s">
        <v>860</v>
      </c>
      <c r="G26" s="13" t="s">
        <v>861</v>
      </c>
      <c r="H26" s="13" t="s">
        <v>25</v>
      </c>
      <c r="I26" s="13" t="s">
        <v>862</v>
      </c>
      <c r="J26" s="13" t="s">
        <v>863</v>
      </c>
      <c r="K26" s="13">
        <v>4</v>
      </c>
      <c r="L26" s="13" t="s">
        <v>42</v>
      </c>
      <c r="M26" s="14" t="s">
        <v>864</v>
      </c>
      <c r="N26" s="13" t="s">
        <v>68</v>
      </c>
      <c r="O26" s="13" t="s">
        <v>30</v>
      </c>
      <c r="P26" s="13" t="s">
        <v>44</v>
      </c>
      <c r="Q26" s="15">
        <v>1400</v>
      </c>
      <c r="R26" s="15">
        <v>150000</v>
      </c>
      <c r="S26" s="16">
        <v>210000000</v>
      </c>
      <c r="T26" s="17" t="s">
        <v>71</v>
      </c>
      <c r="U26" s="17" t="s">
        <v>70</v>
      </c>
      <c r="V26" s="1">
        <f>VLOOKUP(U26,'[1]DS nhà thầu'!$C$2:$F$56,4,0)</f>
        <v>10</v>
      </c>
    </row>
    <row r="27" spans="1:22" ht="38.4" x14ac:dyDescent="0.2">
      <c r="A27" s="7">
        <v>61</v>
      </c>
      <c r="B27" s="7" t="str">
        <f t="shared" si="0"/>
        <v>087</v>
      </c>
      <c r="C27" s="13" t="s">
        <v>596</v>
      </c>
      <c r="D27" s="13" t="s">
        <v>597</v>
      </c>
      <c r="E27" s="13" t="s">
        <v>598</v>
      </c>
      <c r="F27" s="13" t="s">
        <v>599</v>
      </c>
      <c r="G27" s="13" t="s">
        <v>600</v>
      </c>
      <c r="H27" s="13" t="s">
        <v>25</v>
      </c>
      <c r="I27" s="13" t="s">
        <v>601</v>
      </c>
      <c r="J27" s="13" t="s">
        <v>602</v>
      </c>
      <c r="K27" s="13">
        <v>2</v>
      </c>
      <c r="L27" s="13" t="s">
        <v>47</v>
      </c>
      <c r="M27" s="14" t="s">
        <v>603</v>
      </c>
      <c r="N27" s="13" t="s">
        <v>604</v>
      </c>
      <c r="O27" s="13" t="s">
        <v>605</v>
      </c>
      <c r="P27" s="13" t="s">
        <v>31</v>
      </c>
      <c r="Q27" s="15">
        <v>1122300</v>
      </c>
      <c r="R27" s="15">
        <v>1050</v>
      </c>
      <c r="S27" s="16">
        <v>1178415000</v>
      </c>
      <c r="T27" s="17" t="s">
        <v>607</v>
      </c>
      <c r="U27" s="17" t="s">
        <v>606</v>
      </c>
      <c r="V27" s="1">
        <f>VLOOKUP(U27,'[1]DS nhà thầu'!$C$2:$F$56,4,0)</f>
        <v>11</v>
      </c>
    </row>
    <row r="28" spans="1:22" ht="38.4" x14ac:dyDescent="0.2">
      <c r="A28" s="7">
        <v>10</v>
      </c>
      <c r="B28" s="7" t="str">
        <f t="shared" si="0"/>
        <v>014</v>
      </c>
      <c r="C28" s="13" t="s">
        <v>122</v>
      </c>
      <c r="D28" s="13" t="s">
        <v>123</v>
      </c>
      <c r="E28" s="13" t="s">
        <v>124</v>
      </c>
      <c r="F28" s="13" t="s">
        <v>125</v>
      </c>
      <c r="G28" s="13" t="s">
        <v>126</v>
      </c>
      <c r="H28" s="13" t="s">
        <v>25</v>
      </c>
      <c r="I28" s="13" t="s">
        <v>127</v>
      </c>
      <c r="J28" s="13" t="s">
        <v>128</v>
      </c>
      <c r="K28" s="13">
        <v>4</v>
      </c>
      <c r="L28" s="13" t="s">
        <v>28</v>
      </c>
      <c r="M28" s="14">
        <v>893115758824</v>
      </c>
      <c r="N28" s="13" t="s">
        <v>129</v>
      </c>
      <c r="O28" s="13" t="s">
        <v>30</v>
      </c>
      <c r="P28" s="13" t="s">
        <v>31</v>
      </c>
      <c r="Q28" s="15">
        <v>59000</v>
      </c>
      <c r="R28" s="15">
        <v>7000</v>
      </c>
      <c r="S28" s="16">
        <v>413000000</v>
      </c>
      <c r="T28" s="17" t="s">
        <v>131</v>
      </c>
      <c r="U28" s="17" t="s">
        <v>130</v>
      </c>
      <c r="V28" s="1">
        <f>VLOOKUP(U28,'[1]DS nhà thầu'!$C$2:$F$56,4,0)</f>
        <v>12</v>
      </c>
    </row>
    <row r="29" spans="1:22" ht="57.6" x14ac:dyDescent="0.2">
      <c r="A29" s="7">
        <v>87</v>
      </c>
      <c r="B29" s="7" t="str">
        <f t="shared" si="0"/>
        <v>135</v>
      </c>
      <c r="C29" s="13" t="s">
        <v>800</v>
      </c>
      <c r="D29" s="13" t="s">
        <v>801</v>
      </c>
      <c r="E29" s="13" t="s">
        <v>802</v>
      </c>
      <c r="F29" s="13" t="s">
        <v>803</v>
      </c>
      <c r="G29" s="13" t="s">
        <v>224</v>
      </c>
      <c r="H29" s="13" t="s">
        <v>39</v>
      </c>
      <c r="I29" s="13" t="s">
        <v>90</v>
      </c>
      <c r="J29" s="13" t="s">
        <v>91</v>
      </c>
      <c r="K29" s="13">
        <v>2</v>
      </c>
      <c r="L29" s="13" t="s">
        <v>42</v>
      </c>
      <c r="M29" s="14" t="s">
        <v>804</v>
      </c>
      <c r="N29" s="13" t="s">
        <v>805</v>
      </c>
      <c r="O29" s="13" t="s">
        <v>30</v>
      </c>
      <c r="P29" s="13" t="s">
        <v>69</v>
      </c>
      <c r="Q29" s="15">
        <v>35000</v>
      </c>
      <c r="R29" s="15">
        <v>45965</v>
      </c>
      <c r="S29" s="16">
        <v>1608775000</v>
      </c>
      <c r="T29" s="17" t="s">
        <v>807</v>
      </c>
      <c r="U29" s="17" t="s">
        <v>806</v>
      </c>
      <c r="V29" s="1">
        <f>VLOOKUP(U29,'[1]DS nhà thầu'!$C$2:$F$56,4,0)</f>
        <v>13</v>
      </c>
    </row>
    <row r="30" spans="1:22" ht="28.8" x14ac:dyDescent="0.2">
      <c r="A30" s="7">
        <v>27</v>
      </c>
      <c r="B30" s="7" t="str">
        <f t="shared" si="0"/>
        <v>037</v>
      </c>
      <c r="C30" s="13" t="s">
        <v>288</v>
      </c>
      <c r="D30" s="13" t="s">
        <v>289</v>
      </c>
      <c r="E30" s="13" t="s">
        <v>290</v>
      </c>
      <c r="F30" s="13" t="s">
        <v>291</v>
      </c>
      <c r="G30" s="13" t="s">
        <v>292</v>
      </c>
      <c r="H30" s="13" t="s">
        <v>25</v>
      </c>
      <c r="I30" s="13" t="s">
        <v>199</v>
      </c>
      <c r="J30" s="13" t="s">
        <v>293</v>
      </c>
      <c r="K30" s="13">
        <v>1</v>
      </c>
      <c r="L30" s="13" t="s">
        <v>55</v>
      </c>
      <c r="M30" s="14">
        <v>599112027923</v>
      </c>
      <c r="N30" s="13" t="s">
        <v>294</v>
      </c>
      <c r="O30" s="13" t="s">
        <v>58</v>
      </c>
      <c r="P30" s="13" t="s">
        <v>31</v>
      </c>
      <c r="Q30" s="15">
        <v>224400</v>
      </c>
      <c r="R30" s="15">
        <v>1260</v>
      </c>
      <c r="S30" s="16">
        <v>282744000</v>
      </c>
      <c r="T30" s="17" t="s">
        <v>296</v>
      </c>
      <c r="U30" s="17" t="s">
        <v>295</v>
      </c>
      <c r="V30" s="1">
        <f>VLOOKUP(U30,'[1]DS nhà thầu'!$C$2:$F$56,4,0)</f>
        <v>14</v>
      </c>
    </row>
    <row r="31" spans="1:22" ht="38.4" x14ac:dyDescent="0.2">
      <c r="A31" s="7">
        <v>34</v>
      </c>
      <c r="B31" s="7" t="str">
        <f t="shared" si="0"/>
        <v>048</v>
      </c>
      <c r="C31" s="13" t="s">
        <v>354</v>
      </c>
      <c r="D31" s="13" t="s">
        <v>355</v>
      </c>
      <c r="E31" s="13" t="s">
        <v>356</v>
      </c>
      <c r="F31" s="13" t="s">
        <v>357</v>
      </c>
      <c r="G31" s="13" t="s">
        <v>358</v>
      </c>
      <c r="H31" s="13" t="s">
        <v>359</v>
      </c>
      <c r="I31" s="13" t="s">
        <v>360</v>
      </c>
      <c r="J31" s="13" t="s">
        <v>361</v>
      </c>
      <c r="K31" s="13">
        <v>1</v>
      </c>
      <c r="L31" s="13" t="s">
        <v>28</v>
      </c>
      <c r="M31" s="14" t="s">
        <v>362</v>
      </c>
      <c r="N31" s="13" t="s">
        <v>363</v>
      </c>
      <c r="O31" s="13" t="s">
        <v>80</v>
      </c>
      <c r="P31" s="13" t="s">
        <v>44</v>
      </c>
      <c r="Q31" s="15">
        <v>8895</v>
      </c>
      <c r="R31" s="15">
        <v>57750</v>
      </c>
      <c r="S31" s="16">
        <v>513686250</v>
      </c>
      <c r="T31" s="17" t="s">
        <v>296</v>
      </c>
      <c r="U31" s="17" t="s">
        <v>295</v>
      </c>
      <c r="V31" s="1">
        <f>VLOOKUP(U31,'[1]DS nhà thầu'!$C$2:$F$56,4,0)</f>
        <v>14</v>
      </c>
    </row>
    <row r="32" spans="1:22" ht="48" x14ac:dyDescent="0.2">
      <c r="A32" s="7">
        <v>69</v>
      </c>
      <c r="B32" s="7" t="str">
        <f t="shared" si="0"/>
        <v>098</v>
      </c>
      <c r="C32" s="13" t="s">
        <v>662</v>
      </c>
      <c r="D32" s="13" t="s">
        <v>663</v>
      </c>
      <c r="E32" s="13" t="s">
        <v>664</v>
      </c>
      <c r="F32" s="13" t="s">
        <v>661</v>
      </c>
      <c r="G32" s="13" t="s">
        <v>208</v>
      </c>
      <c r="H32" s="13" t="s">
        <v>25</v>
      </c>
      <c r="I32" s="13" t="s">
        <v>665</v>
      </c>
      <c r="J32" s="13" t="s">
        <v>666</v>
      </c>
      <c r="K32" s="13">
        <v>2</v>
      </c>
      <c r="L32" s="13" t="s">
        <v>28</v>
      </c>
      <c r="M32" s="14" t="s">
        <v>667</v>
      </c>
      <c r="N32" s="13" t="s">
        <v>668</v>
      </c>
      <c r="O32" s="13" t="s">
        <v>30</v>
      </c>
      <c r="P32" s="13" t="s">
        <v>31</v>
      </c>
      <c r="Q32" s="15">
        <v>1673500</v>
      </c>
      <c r="R32" s="15">
        <v>1068</v>
      </c>
      <c r="S32" s="16">
        <v>1787298000</v>
      </c>
      <c r="T32" s="17" t="s">
        <v>670</v>
      </c>
      <c r="U32" s="17" t="s">
        <v>669</v>
      </c>
      <c r="V32" s="1">
        <f>VLOOKUP(U32,'[1]DS nhà thầu'!$C$2:$F$56,4,0)</f>
        <v>15</v>
      </c>
    </row>
    <row r="33" spans="1:22" ht="48" x14ac:dyDescent="0.2">
      <c r="A33" s="7">
        <v>112</v>
      </c>
      <c r="B33" s="7" t="str">
        <f t="shared" si="0"/>
        <v>171</v>
      </c>
      <c r="C33" s="13" t="s">
        <v>997</v>
      </c>
      <c r="D33" s="13" t="s">
        <v>998</v>
      </c>
      <c r="E33" s="13" t="s">
        <v>999</v>
      </c>
      <c r="F33" s="13" t="s">
        <v>1000</v>
      </c>
      <c r="G33" s="13" t="s">
        <v>1001</v>
      </c>
      <c r="H33" s="13" t="s">
        <v>25</v>
      </c>
      <c r="I33" s="13" t="s">
        <v>244</v>
      </c>
      <c r="J33" s="13" t="s">
        <v>1002</v>
      </c>
      <c r="K33" s="13">
        <v>2</v>
      </c>
      <c r="L33" s="13" t="s">
        <v>680</v>
      </c>
      <c r="M33" s="14" t="s">
        <v>1003</v>
      </c>
      <c r="N33" s="13" t="s">
        <v>1004</v>
      </c>
      <c r="O33" s="13" t="s">
        <v>1005</v>
      </c>
      <c r="P33" s="13" t="s">
        <v>31</v>
      </c>
      <c r="Q33" s="15">
        <v>46000</v>
      </c>
      <c r="R33" s="15">
        <v>39500</v>
      </c>
      <c r="S33" s="16">
        <v>1817000000</v>
      </c>
      <c r="T33" s="17" t="s">
        <v>1007</v>
      </c>
      <c r="U33" s="17" t="s">
        <v>1006</v>
      </c>
      <c r="V33" s="1">
        <f>VLOOKUP(U33,'[1]DS nhà thầu'!$C$2:$F$56,4,0)</f>
        <v>16</v>
      </c>
    </row>
    <row r="34" spans="1:22" ht="57.6" x14ac:dyDescent="0.2">
      <c r="A34" s="7">
        <v>36</v>
      </c>
      <c r="B34" s="7" t="str">
        <f t="shared" si="0"/>
        <v>054</v>
      </c>
      <c r="C34" s="13" t="s">
        <v>375</v>
      </c>
      <c r="D34" s="13" t="s">
        <v>376</v>
      </c>
      <c r="E34" s="13" t="s">
        <v>377</v>
      </c>
      <c r="F34" s="13" t="s">
        <v>378</v>
      </c>
      <c r="G34" s="13" t="s">
        <v>379</v>
      </c>
      <c r="H34" s="13" t="s">
        <v>312</v>
      </c>
      <c r="I34" s="13" t="s">
        <v>40</v>
      </c>
      <c r="J34" s="13" t="s">
        <v>380</v>
      </c>
      <c r="K34" s="13">
        <v>4</v>
      </c>
      <c r="L34" s="13" t="s">
        <v>42</v>
      </c>
      <c r="M34" s="14" t="s">
        <v>381</v>
      </c>
      <c r="N34" s="13" t="s">
        <v>382</v>
      </c>
      <c r="O34" s="13" t="s">
        <v>30</v>
      </c>
      <c r="P34" s="13" t="s">
        <v>69</v>
      </c>
      <c r="Q34" s="15">
        <v>10700</v>
      </c>
      <c r="R34" s="15">
        <v>39900</v>
      </c>
      <c r="S34" s="16">
        <v>426930000</v>
      </c>
      <c r="T34" s="17" t="s">
        <v>384</v>
      </c>
      <c r="U34" s="17" t="s">
        <v>383</v>
      </c>
      <c r="V34" s="1">
        <f>VLOOKUP(U34,'[1]DS nhà thầu'!$C$2:$F$56,4,0)</f>
        <v>17</v>
      </c>
    </row>
    <row r="35" spans="1:22" ht="38.4" x14ac:dyDescent="0.2">
      <c r="A35" s="7">
        <v>105</v>
      </c>
      <c r="B35" s="7" t="str">
        <f t="shared" si="0"/>
        <v>157</v>
      </c>
      <c r="C35" s="13" t="s">
        <v>929</v>
      </c>
      <c r="D35" s="13" t="s">
        <v>930</v>
      </c>
      <c r="E35" s="13" t="s">
        <v>931</v>
      </c>
      <c r="F35" s="13" t="s">
        <v>925</v>
      </c>
      <c r="G35" s="13" t="s">
        <v>292</v>
      </c>
      <c r="H35" s="13" t="s">
        <v>25</v>
      </c>
      <c r="I35" s="13" t="s">
        <v>244</v>
      </c>
      <c r="J35" s="13" t="s">
        <v>932</v>
      </c>
      <c r="K35" s="13">
        <v>4</v>
      </c>
      <c r="L35" s="13" t="s">
        <v>28</v>
      </c>
      <c r="M35" s="14">
        <v>893110118500</v>
      </c>
      <c r="N35" s="13" t="s">
        <v>933</v>
      </c>
      <c r="O35" s="13" t="s">
        <v>30</v>
      </c>
      <c r="P35" s="13" t="s">
        <v>934</v>
      </c>
      <c r="Q35" s="15">
        <v>1174000</v>
      </c>
      <c r="R35" s="15">
        <v>1600</v>
      </c>
      <c r="S35" s="16">
        <v>1878400000</v>
      </c>
      <c r="T35" s="17" t="s">
        <v>936</v>
      </c>
      <c r="U35" s="17" t="s">
        <v>935</v>
      </c>
      <c r="V35" s="1">
        <f>VLOOKUP(U35,'[1]DS nhà thầu'!$C$2:$F$56,4,0)</f>
        <v>18</v>
      </c>
    </row>
    <row r="36" spans="1:22" ht="38.4" x14ac:dyDescent="0.2">
      <c r="A36" s="7">
        <v>46</v>
      </c>
      <c r="B36" s="7" t="str">
        <f t="shared" ref="B36:B67" si="1">RIGHT(D36,3)</f>
        <v>065</v>
      </c>
      <c r="C36" s="13" t="s">
        <v>467</v>
      </c>
      <c r="D36" s="13" t="s">
        <v>468</v>
      </c>
      <c r="E36" s="13" t="s">
        <v>469</v>
      </c>
      <c r="F36" s="13" t="s">
        <v>470</v>
      </c>
      <c r="G36" s="13" t="s">
        <v>461</v>
      </c>
      <c r="H36" s="13" t="s">
        <v>25</v>
      </c>
      <c r="I36" s="13" t="s">
        <v>471</v>
      </c>
      <c r="J36" s="13" t="s">
        <v>472</v>
      </c>
      <c r="K36" s="13">
        <v>4</v>
      </c>
      <c r="L36" s="13" t="s">
        <v>473</v>
      </c>
      <c r="M36" s="14" t="s">
        <v>474</v>
      </c>
      <c r="N36" s="13" t="s">
        <v>475</v>
      </c>
      <c r="O36" s="13" t="s">
        <v>476</v>
      </c>
      <c r="P36" s="13" t="s">
        <v>31</v>
      </c>
      <c r="Q36" s="15">
        <v>782000</v>
      </c>
      <c r="R36" s="15">
        <v>2499</v>
      </c>
      <c r="S36" s="16">
        <v>1954218000</v>
      </c>
      <c r="T36" s="17" t="s">
        <v>478</v>
      </c>
      <c r="U36" s="17" t="s">
        <v>477</v>
      </c>
      <c r="V36" s="1">
        <f>VLOOKUP(U36,'[1]DS nhà thầu'!$C$2:$F$56,4,0)</f>
        <v>19</v>
      </c>
    </row>
    <row r="37" spans="1:22" ht="38.4" x14ac:dyDescent="0.2">
      <c r="A37" s="7">
        <v>57</v>
      </c>
      <c r="B37" s="7" t="str">
        <f t="shared" si="1"/>
        <v>081</v>
      </c>
      <c r="C37" s="13" t="s">
        <v>564</v>
      </c>
      <c r="D37" s="13" t="s">
        <v>565</v>
      </c>
      <c r="E37" s="13" t="s">
        <v>566</v>
      </c>
      <c r="F37" s="13" t="s">
        <v>567</v>
      </c>
      <c r="G37" s="13" t="s">
        <v>568</v>
      </c>
      <c r="H37" s="13" t="s">
        <v>25</v>
      </c>
      <c r="I37" s="13" t="s">
        <v>569</v>
      </c>
      <c r="J37" s="13" t="s">
        <v>570</v>
      </c>
      <c r="K37" s="13">
        <v>1</v>
      </c>
      <c r="L37" s="13" t="s">
        <v>42</v>
      </c>
      <c r="M37" s="14" t="s">
        <v>571</v>
      </c>
      <c r="N37" s="13" t="s">
        <v>572</v>
      </c>
      <c r="O37" s="13" t="s">
        <v>573</v>
      </c>
      <c r="P37" s="13" t="s">
        <v>31</v>
      </c>
      <c r="Q37" s="15">
        <v>401880</v>
      </c>
      <c r="R37" s="15">
        <v>4900</v>
      </c>
      <c r="S37" s="16">
        <v>1969212000</v>
      </c>
      <c r="T37" s="17" t="s">
        <v>575</v>
      </c>
      <c r="U37" s="17" t="s">
        <v>574</v>
      </c>
      <c r="V37" s="1">
        <f>VLOOKUP(U37,'[1]DS nhà thầu'!$C$2:$F$56,4,0)</f>
        <v>20</v>
      </c>
    </row>
    <row r="38" spans="1:22" ht="28.8" x14ac:dyDescent="0.2">
      <c r="A38" s="7">
        <v>51</v>
      </c>
      <c r="B38" s="7" t="str">
        <f t="shared" si="1"/>
        <v>072</v>
      </c>
      <c r="C38" s="13" t="s">
        <v>514</v>
      </c>
      <c r="D38" s="13" t="s">
        <v>515</v>
      </c>
      <c r="E38" s="13" t="s">
        <v>516</v>
      </c>
      <c r="F38" s="13" t="s">
        <v>517</v>
      </c>
      <c r="G38" s="13" t="s">
        <v>518</v>
      </c>
      <c r="H38" s="13" t="s">
        <v>39</v>
      </c>
      <c r="I38" s="13" t="s">
        <v>40</v>
      </c>
      <c r="J38" s="13" t="s">
        <v>519</v>
      </c>
      <c r="K38" s="13">
        <v>5</v>
      </c>
      <c r="L38" s="13" t="s">
        <v>42</v>
      </c>
      <c r="M38" s="14">
        <v>890410092323</v>
      </c>
      <c r="N38" s="13" t="s">
        <v>520</v>
      </c>
      <c r="O38" s="13" t="s">
        <v>323</v>
      </c>
      <c r="P38" s="13" t="s">
        <v>69</v>
      </c>
      <c r="Q38" s="15">
        <v>18620</v>
      </c>
      <c r="R38" s="15">
        <v>90121</v>
      </c>
      <c r="S38" s="16">
        <v>1678053020</v>
      </c>
      <c r="T38" s="17" t="s">
        <v>522</v>
      </c>
      <c r="U38" s="17" t="s">
        <v>521</v>
      </c>
      <c r="V38" s="1">
        <f>VLOOKUP(U38,'[1]DS nhà thầu'!$C$2:$F$56,4,0)</f>
        <v>22</v>
      </c>
    </row>
    <row r="39" spans="1:22" ht="38.4" x14ac:dyDescent="0.2">
      <c r="A39" s="7">
        <v>56</v>
      </c>
      <c r="B39" s="7" t="str">
        <f t="shared" si="1"/>
        <v>078</v>
      </c>
      <c r="C39" s="13" t="s">
        <v>557</v>
      </c>
      <c r="D39" s="13" t="s">
        <v>558</v>
      </c>
      <c r="E39" s="13" t="s">
        <v>559</v>
      </c>
      <c r="F39" s="13" t="s">
        <v>560</v>
      </c>
      <c r="G39" s="13" t="s">
        <v>561</v>
      </c>
      <c r="H39" s="13" t="s">
        <v>25</v>
      </c>
      <c r="I39" s="13" t="s">
        <v>199</v>
      </c>
      <c r="J39" s="13" t="s">
        <v>245</v>
      </c>
      <c r="K39" s="13">
        <v>3</v>
      </c>
      <c r="L39" s="13" t="s">
        <v>28</v>
      </c>
      <c r="M39" s="14" t="s">
        <v>562</v>
      </c>
      <c r="N39" s="13" t="s">
        <v>563</v>
      </c>
      <c r="O39" s="13" t="s">
        <v>30</v>
      </c>
      <c r="P39" s="13" t="s">
        <v>31</v>
      </c>
      <c r="Q39" s="15">
        <v>346000</v>
      </c>
      <c r="R39" s="15">
        <v>3290</v>
      </c>
      <c r="S39" s="16">
        <v>1138340000</v>
      </c>
      <c r="T39" s="17" t="s">
        <v>522</v>
      </c>
      <c r="U39" s="17" t="s">
        <v>521</v>
      </c>
      <c r="V39" s="1">
        <f>VLOOKUP(U39,'[1]DS nhà thầu'!$C$2:$F$56,4,0)</f>
        <v>22</v>
      </c>
    </row>
    <row r="40" spans="1:22" ht="38.4" x14ac:dyDescent="0.2">
      <c r="A40" s="7">
        <v>2</v>
      </c>
      <c r="B40" s="7" t="str">
        <f t="shared" si="1"/>
        <v>002</v>
      </c>
      <c r="C40" s="13" t="s">
        <v>34</v>
      </c>
      <c r="D40" s="13" t="s">
        <v>35</v>
      </c>
      <c r="E40" s="13" t="s">
        <v>36</v>
      </c>
      <c r="F40" s="13" t="s">
        <v>37</v>
      </c>
      <c r="G40" s="13" t="s">
        <v>38</v>
      </c>
      <c r="H40" s="13" t="s">
        <v>39</v>
      </c>
      <c r="I40" s="13" t="s">
        <v>40</v>
      </c>
      <c r="J40" s="13" t="s">
        <v>41</v>
      </c>
      <c r="K40" s="13">
        <v>4</v>
      </c>
      <c r="L40" s="13" t="s">
        <v>42</v>
      </c>
      <c r="M40" s="14">
        <v>893110281724</v>
      </c>
      <c r="N40" s="13" t="s">
        <v>43</v>
      </c>
      <c r="O40" s="13" t="s">
        <v>30</v>
      </c>
      <c r="P40" s="13" t="s">
        <v>44</v>
      </c>
      <c r="Q40" s="15">
        <v>353</v>
      </c>
      <c r="R40" s="15">
        <v>455000</v>
      </c>
      <c r="S40" s="16">
        <v>160615000</v>
      </c>
      <c r="T40" s="17" t="s">
        <v>46</v>
      </c>
      <c r="U40" s="17" t="s">
        <v>45</v>
      </c>
      <c r="V40" s="1">
        <f>VLOOKUP(U40,'[1]DS nhà thầu'!$C$2:$F$56,4,0)</f>
        <v>23</v>
      </c>
    </row>
    <row r="41" spans="1:22" ht="38.4" x14ac:dyDescent="0.2">
      <c r="A41" s="7">
        <v>14</v>
      </c>
      <c r="B41" s="7" t="str">
        <f t="shared" si="1"/>
        <v>020</v>
      </c>
      <c r="C41" s="13" t="s">
        <v>163</v>
      </c>
      <c r="D41" s="13" t="s">
        <v>164</v>
      </c>
      <c r="E41" s="13" t="s">
        <v>165</v>
      </c>
      <c r="F41" s="13" t="s">
        <v>166</v>
      </c>
      <c r="G41" s="13" t="s">
        <v>167</v>
      </c>
      <c r="H41" s="13" t="s">
        <v>39</v>
      </c>
      <c r="I41" s="13" t="s">
        <v>168</v>
      </c>
      <c r="J41" s="13" t="s">
        <v>169</v>
      </c>
      <c r="K41" s="13">
        <v>4</v>
      </c>
      <c r="L41" s="13" t="s">
        <v>28</v>
      </c>
      <c r="M41" s="14" t="s">
        <v>170</v>
      </c>
      <c r="N41" s="13" t="s">
        <v>43</v>
      </c>
      <c r="O41" s="13" t="s">
        <v>30</v>
      </c>
      <c r="P41" s="13" t="s">
        <v>44</v>
      </c>
      <c r="Q41" s="15">
        <v>5890</v>
      </c>
      <c r="R41" s="15">
        <v>18300</v>
      </c>
      <c r="S41" s="16">
        <v>107787000</v>
      </c>
      <c r="T41" s="17" t="s">
        <v>46</v>
      </c>
      <c r="U41" s="17" t="s">
        <v>45</v>
      </c>
      <c r="V41" s="1">
        <f>VLOOKUP(U41,'[1]DS nhà thầu'!$C$2:$F$56,4,0)</f>
        <v>23</v>
      </c>
    </row>
    <row r="42" spans="1:22" ht="38.4" x14ac:dyDescent="0.2">
      <c r="A42" s="7">
        <v>84</v>
      </c>
      <c r="B42" s="7" t="str">
        <f t="shared" si="1"/>
        <v>130</v>
      </c>
      <c r="C42" s="13" t="s">
        <v>780</v>
      </c>
      <c r="D42" s="13" t="s">
        <v>781</v>
      </c>
      <c r="E42" s="13" t="s">
        <v>782</v>
      </c>
      <c r="F42" s="13" t="s">
        <v>783</v>
      </c>
      <c r="G42" s="13" t="s">
        <v>784</v>
      </c>
      <c r="H42" s="13" t="s">
        <v>39</v>
      </c>
      <c r="I42" s="13" t="s">
        <v>785</v>
      </c>
      <c r="J42" s="13" t="s">
        <v>786</v>
      </c>
      <c r="K42" s="13">
        <v>4</v>
      </c>
      <c r="L42" s="13" t="s">
        <v>28</v>
      </c>
      <c r="M42" s="14">
        <v>893110250824</v>
      </c>
      <c r="N42" s="13" t="s">
        <v>43</v>
      </c>
      <c r="O42" s="13" t="s">
        <v>30</v>
      </c>
      <c r="P42" s="13" t="s">
        <v>44</v>
      </c>
      <c r="Q42" s="15">
        <v>1360</v>
      </c>
      <c r="R42" s="15">
        <v>145000</v>
      </c>
      <c r="S42" s="16">
        <v>197200000</v>
      </c>
      <c r="T42" s="17" t="s">
        <v>46</v>
      </c>
      <c r="U42" s="17" t="s">
        <v>45</v>
      </c>
      <c r="V42" s="1">
        <f>VLOOKUP(U42,'[1]DS nhà thầu'!$C$2:$F$56,4,0)</f>
        <v>23</v>
      </c>
    </row>
    <row r="43" spans="1:22" ht="38.4" x14ac:dyDescent="0.2">
      <c r="A43" s="7">
        <v>108</v>
      </c>
      <c r="B43" s="7" t="str">
        <f t="shared" si="1"/>
        <v>163</v>
      </c>
      <c r="C43" s="13" t="s">
        <v>957</v>
      </c>
      <c r="D43" s="13" t="s">
        <v>958</v>
      </c>
      <c r="E43" s="13" t="s">
        <v>959</v>
      </c>
      <c r="F43" s="13" t="s">
        <v>960</v>
      </c>
      <c r="G43" s="13" t="s">
        <v>961</v>
      </c>
      <c r="H43" s="13" t="s">
        <v>962</v>
      </c>
      <c r="I43" s="13" t="s">
        <v>963</v>
      </c>
      <c r="J43" s="13" t="s">
        <v>964</v>
      </c>
      <c r="K43" s="13">
        <v>4</v>
      </c>
      <c r="L43" s="13" t="s">
        <v>28</v>
      </c>
      <c r="M43" s="14" t="s">
        <v>965</v>
      </c>
      <c r="N43" s="13" t="s">
        <v>43</v>
      </c>
      <c r="O43" s="13" t="s">
        <v>30</v>
      </c>
      <c r="P43" s="13" t="s">
        <v>44</v>
      </c>
      <c r="Q43" s="15">
        <v>191100</v>
      </c>
      <c r="R43" s="15">
        <v>4210</v>
      </c>
      <c r="S43" s="16">
        <v>804531000</v>
      </c>
      <c r="T43" s="17" t="s">
        <v>46</v>
      </c>
      <c r="U43" s="17" t="s">
        <v>45</v>
      </c>
      <c r="V43" s="1">
        <f>VLOOKUP(U43,'[1]DS nhà thầu'!$C$2:$F$56,4,0)</f>
        <v>23</v>
      </c>
    </row>
    <row r="44" spans="1:22" ht="38.4" x14ac:dyDescent="0.2">
      <c r="A44" s="7">
        <v>111</v>
      </c>
      <c r="B44" s="7" t="str">
        <f t="shared" si="1"/>
        <v>167</v>
      </c>
      <c r="C44" s="13" t="s">
        <v>987</v>
      </c>
      <c r="D44" s="13" t="s">
        <v>988</v>
      </c>
      <c r="E44" s="13" t="s">
        <v>989</v>
      </c>
      <c r="F44" s="13" t="s">
        <v>990</v>
      </c>
      <c r="G44" s="13" t="s">
        <v>991</v>
      </c>
      <c r="H44" s="13" t="s">
        <v>992</v>
      </c>
      <c r="I44" s="13" t="s">
        <v>993</v>
      </c>
      <c r="J44" s="13" t="s">
        <v>994</v>
      </c>
      <c r="K44" s="13">
        <v>4</v>
      </c>
      <c r="L44" s="13" t="s">
        <v>42</v>
      </c>
      <c r="M44" s="14" t="s">
        <v>995</v>
      </c>
      <c r="N44" s="13" t="s">
        <v>43</v>
      </c>
      <c r="O44" s="13" t="s">
        <v>30</v>
      </c>
      <c r="P44" s="13" t="s">
        <v>996</v>
      </c>
      <c r="Q44" s="15">
        <v>2280</v>
      </c>
      <c r="R44" s="15">
        <v>140000</v>
      </c>
      <c r="S44" s="16">
        <v>319200000</v>
      </c>
      <c r="T44" s="17" t="s">
        <v>46</v>
      </c>
      <c r="U44" s="17" t="s">
        <v>45</v>
      </c>
      <c r="V44" s="1">
        <f>VLOOKUP(U44,'[1]DS nhà thầu'!$C$2:$F$56,4,0)</f>
        <v>23</v>
      </c>
    </row>
    <row r="45" spans="1:22" ht="38.4" x14ac:dyDescent="0.2">
      <c r="A45" s="7">
        <v>114</v>
      </c>
      <c r="B45" s="7" t="str">
        <f t="shared" si="1"/>
        <v>173</v>
      </c>
      <c r="C45" s="13" t="s">
        <v>1015</v>
      </c>
      <c r="D45" s="13" t="s">
        <v>1016</v>
      </c>
      <c r="E45" s="13" t="s">
        <v>1017</v>
      </c>
      <c r="F45" s="13" t="s">
        <v>1018</v>
      </c>
      <c r="G45" s="13" t="s">
        <v>763</v>
      </c>
      <c r="H45" s="13" t="s">
        <v>39</v>
      </c>
      <c r="I45" s="13" t="s">
        <v>40</v>
      </c>
      <c r="J45" s="13" t="s">
        <v>1019</v>
      </c>
      <c r="K45" s="13">
        <v>4</v>
      </c>
      <c r="L45" s="13" t="s">
        <v>28</v>
      </c>
      <c r="M45" s="14" t="s">
        <v>1020</v>
      </c>
      <c r="N45" s="13" t="s">
        <v>43</v>
      </c>
      <c r="O45" s="13" t="s">
        <v>30</v>
      </c>
      <c r="P45" s="13" t="s">
        <v>44</v>
      </c>
      <c r="Q45" s="15">
        <v>260260</v>
      </c>
      <c r="R45" s="15">
        <v>4830</v>
      </c>
      <c r="S45" s="16">
        <v>1257055800</v>
      </c>
      <c r="T45" s="17" t="s">
        <v>46</v>
      </c>
      <c r="U45" s="17" t="s">
        <v>45</v>
      </c>
      <c r="V45" s="1">
        <f>VLOOKUP(U45,'[1]DS nhà thầu'!$C$2:$F$56,4,0)</f>
        <v>23</v>
      </c>
    </row>
    <row r="46" spans="1:22" ht="38.4" x14ac:dyDescent="0.2">
      <c r="A46" s="7">
        <v>33</v>
      </c>
      <c r="B46" s="7" t="str">
        <f t="shared" si="1"/>
        <v>047</v>
      </c>
      <c r="C46" s="13" t="s">
        <v>346</v>
      </c>
      <c r="D46" s="13" t="s">
        <v>347</v>
      </c>
      <c r="E46" s="13" t="s">
        <v>348</v>
      </c>
      <c r="F46" s="13" t="s">
        <v>349</v>
      </c>
      <c r="G46" s="13" t="s">
        <v>339</v>
      </c>
      <c r="H46" s="13" t="s">
        <v>25</v>
      </c>
      <c r="I46" s="13" t="s">
        <v>199</v>
      </c>
      <c r="J46" s="13" t="s">
        <v>245</v>
      </c>
      <c r="K46" s="13">
        <v>4</v>
      </c>
      <c r="L46" s="13" t="s">
        <v>28</v>
      </c>
      <c r="M46" s="14" t="s">
        <v>350</v>
      </c>
      <c r="N46" s="13" t="s">
        <v>351</v>
      </c>
      <c r="O46" s="13" t="s">
        <v>30</v>
      </c>
      <c r="P46" s="13" t="s">
        <v>31</v>
      </c>
      <c r="Q46" s="15">
        <v>1421800</v>
      </c>
      <c r="R46" s="15">
        <v>2229</v>
      </c>
      <c r="S46" s="16">
        <v>3169192200</v>
      </c>
      <c r="T46" s="17" t="s">
        <v>353</v>
      </c>
      <c r="U46" s="17" t="s">
        <v>352</v>
      </c>
      <c r="V46" s="1">
        <f>VLOOKUP(U46,'[1]DS nhà thầu'!$C$2:$F$56,4,0)</f>
        <v>24</v>
      </c>
    </row>
    <row r="47" spans="1:22" ht="38.4" x14ac:dyDescent="0.2">
      <c r="A47" s="7">
        <v>98</v>
      </c>
      <c r="B47" s="7" t="str">
        <f t="shared" si="1"/>
        <v>149</v>
      </c>
      <c r="C47" s="13" t="s">
        <v>881</v>
      </c>
      <c r="D47" s="13" t="s">
        <v>882</v>
      </c>
      <c r="E47" s="13" t="s">
        <v>883</v>
      </c>
      <c r="F47" s="13" t="s">
        <v>884</v>
      </c>
      <c r="G47" s="13" t="s">
        <v>600</v>
      </c>
      <c r="H47" s="13" t="s">
        <v>25</v>
      </c>
      <c r="I47" s="13" t="s">
        <v>127</v>
      </c>
      <c r="J47" s="13" t="s">
        <v>245</v>
      </c>
      <c r="K47" s="13">
        <v>2</v>
      </c>
      <c r="L47" s="13" t="s">
        <v>28</v>
      </c>
      <c r="M47" s="14" t="s">
        <v>885</v>
      </c>
      <c r="N47" s="13" t="s">
        <v>886</v>
      </c>
      <c r="O47" s="13" t="s">
        <v>30</v>
      </c>
      <c r="P47" s="13" t="s">
        <v>31</v>
      </c>
      <c r="Q47" s="15">
        <v>787600</v>
      </c>
      <c r="R47" s="15">
        <v>4138</v>
      </c>
      <c r="S47" s="16">
        <v>3259088800</v>
      </c>
      <c r="T47" s="17" t="s">
        <v>888</v>
      </c>
      <c r="U47" s="17" t="s">
        <v>887</v>
      </c>
      <c r="V47" s="1">
        <f>VLOOKUP(U47,'[1]DS nhà thầu'!$C$2:$F$56,4,0)</f>
        <v>25</v>
      </c>
    </row>
    <row r="48" spans="1:22" ht="48" x14ac:dyDescent="0.2">
      <c r="A48" s="7">
        <v>38</v>
      </c>
      <c r="B48" s="7" t="str">
        <f t="shared" si="1"/>
        <v>056</v>
      </c>
      <c r="C48" s="13" t="s">
        <v>391</v>
      </c>
      <c r="D48" s="13" t="s">
        <v>392</v>
      </c>
      <c r="E48" s="13" t="s">
        <v>393</v>
      </c>
      <c r="F48" s="13" t="s">
        <v>394</v>
      </c>
      <c r="G48" s="13" t="s">
        <v>218</v>
      </c>
      <c r="H48" s="13" t="s">
        <v>39</v>
      </c>
      <c r="I48" s="13" t="s">
        <v>209</v>
      </c>
      <c r="J48" s="13" t="s">
        <v>91</v>
      </c>
      <c r="K48" s="13">
        <v>4</v>
      </c>
      <c r="L48" s="13" t="s">
        <v>28</v>
      </c>
      <c r="M48" s="14" t="s">
        <v>395</v>
      </c>
      <c r="N48" s="13" t="s">
        <v>396</v>
      </c>
      <c r="O48" s="13" t="s">
        <v>30</v>
      </c>
      <c r="P48" s="13" t="s">
        <v>69</v>
      </c>
      <c r="Q48" s="15">
        <v>15000</v>
      </c>
      <c r="R48" s="15">
        <v>79000</v>
      </c>
      <c r="S48" s="16">
        <v>1185000000</v>
      </c>
      <c r="T48" s="17" t="s">
        <v>398</v>
      </c>
      <c r="U48" s="17" t="s">
        <v>397</v>
      </c>
      <c r="V48" s="1">
        <f>VLOOKUP(U48,'[1]DS nhà thầu'!$C$2:$F$56,4,0)</f>
        <v>26</v>
      </c>
    </row>
    <row r="49" spans="1:22" ht="38.4" x14ac:dyDescent="0.2">
      <c r="A49" s="7">
        <v>75</v>
      </c>
      <c r="B49" s="7" t="str">
        <f t="shared" si="1"/>
        <v>113</v>
      </c>
      <c r="C49" s="13" t="s">
        <v>706</v>
      </c>
      <c r="D49" s="13" t="s">
        <v>707</v>
      </c>
      <c r="E49" s="13" t="s">
        <v>708</v>
      </c>
      <c r="F49" s="13" t="s">
        <v>709</v>
      </c>
      <c r="G49" s="13" t="s">
        <v>710</v>
      </c>
      <c r="H49" s="13" t="s">
        <v>312</v>
      </c>
      <c r="I49" s="13" t="s">
        <v>360</v>
      </c>
      <c r="J49" s="13" t="s">
        <v>711</v>
      </c>
      <c r="K49" s="13">
        <v>1</v>
      </c>
      <c r="L49" s="13" t="s">
        <v>28</v>
      </c>
      <c r="M49" s="14" t="s">
        <v>712</v>
      </c>
      <c r="N49" s="13" t="s">
        <v>713</v>
      </c>
      <c r="O49" s="13" t="s">
        <v>714</v>
      </c>
      <c r="P49" s="13" t="s">
        <v>479</v>
      </c>
      <c r="Q49" s="15">
        <v>6900</v>
      </c>
      <c r="R49" s="15">
        <v>15000</v>
      </c>
      <c r="S49" s="16">
        <v>103500000</v>
      </c>
      <c r="T49" s="17" t="s">
        <v>716</v>
      </c>
      <c r="U49" s="17" t="s">
        <v>715</v>
      </c>
      <c r="V49" s="1">
        <f>VLOOKUP(U49,'[1]DS nhà thầu'!$C$2:$F$56,4,0)</f>
        <v>27</v>
      </c>
    </row>
    <row r="50" spans="1:22" ht="38.4" x14ac:dyDescent="0.2">
      <c r="A50" s="7">
        <v>77</v>
      </c>
      <c r="B50" s="7" t="str">
        <f t="shared" si="1"/>
        <v>116</v>
      </c>
      <c r="C50" s="13" t="s">
        <v>729</v>
      </c>
      <c r="D50" s="13" t="s">
        <v>730</v>
      </c>
      <c r="E50" s="13" t="s">
        <v>731</v>
      </c>
      <c r="F50" s="13" t="s">
        <v>732</v>
      </c>
      <c r="G50" s="13" t="s">
        <v>733</v>
      </c>
      <c r="H50" s="13" t="s">
        <v>312</v>
      </c>
      <c r="I50" s="13" t="s">
        <v>360</v>
      </c>
      <c r="J50" s="13" t="s">
        <v>734</v>
      </c>
      <c r="K50" s="13">
        <v>1</v>
      </c>
      <c r="L50" s="13" t="s">
        <v>28</v>
      </c>
      <c r="M50" s="14" t="s">
        <v>735</v>
      </c>
      <c r="N50" s="13" t="s">
        <v>736</v>
      </c>
      <c r="O50" s="13" t="s">
        <v>30</v>
      </c>
      <c r="P50" s="13" t="s">
        <v>408</v>
      </c>
      <c r="Q50" s="15">
        <v>43600</v>
      </c>
      <c r="R50" s="15">
        <v>19500</v>
      </c>
      <c r="S50" s="16">
        <v>850200000</v>
      </c>
      <c r="T50" s="17" t="s">
        <v>716</v>
      </c>
      <c r="U50" s="17" t="s">
        <v>715</v>
      </c>
      <c r="V50" s="1">
        <f>VLOOKUP(U50,'[1]DS nhà thầu'!$C$2:$F$56,4,0)</f>
        <v>27</v>
      </c>
    </row>
    <row r="51" spans="1:22" ht="57.6" x14ac:dyDescent="0.2">
      <c r="A51" s="7">
        <v>67</v>
      </c>
      <c r="B51" s="7" t="str">
        <f t="shared" si="1"/>
        <v>094</v>
      </c>
      <c r="C51" s="13" t="s">
        <v>645</v>
      </c>
      <c r="D51" s="13" t="s">
        <v>646</v>
      </c>
      <c r="E51" s="13" t="s">
        <v>647</v>
      </c>
      <c r="F51" s="13" t="s">
        <v>648</v>
      </c>
      <c r="G51" s="13" t="s">
        <v>208</v>
      </c>
      <c r="H51" s="13" t="s">
        <v>39</v>
      </c>
      <c r="I51" s="13" t="s">
        <v>90</v>
      </c>
      <c r="J51" s="13" t="s">
        <v>649</v>
      </c>
      <c r="K51" s="13" t="s">
        <v>92</v>
      </c>
      <c r="L51" s="13" t="s">
        <v>28</v>
      </c>
      <c r="M51" s="14" t="s">
        <v>650</v>
      </c>
      <c r="N51" s="13" t="s">
        <v>651</v>
      </c>
      <c r="O51" s="13" t="s">
        <v>30</v>
      </c>
      <c r="P51" s="13" t="s">
        <v>69</v>
      </c>
      <c r="Q51" s="15">
        <v>28840</v>
      </c>
      <c r="R51" s="15">
        <v>43000</v>
      </c>
      <c r="S51" s="16">
        <v>1240120000</v>
      </c>
      <c r="T51" s="17" t="s">
        <v>652</v>
      </c>
      <c r="U51" s="17" t="s">
        <v>651</v>
      </c>
      <c r="V51" s="1">
        <f>VLOOKUP(U51,'[1]DS nhà thầu'!$C$2:$F$56,4,0)</f>
        <v>28</v>
      </c>
    </row>
    <row r="52" spans="1:22" ht="38.4" x14ac:dyDescent="0.2">
      <c r="A52" s="7">
        <v>70</v>
      </c>
      <c r="B52" s="7" t="str">
        <f t="shared" si="1"/>
        <v>099</v>
      </c>
      <c r="C52" s="13" t="s">
        <v>671</v>
      </c>
      <c r="D52" s="13" t="s">
        <v>672</v>
      </c>
      <c r="E52" s="13" t="s">
        <v>673</v>
      </c>
      <c r="F52" s="13" t="s">
        <v>674</v>
      </c>
      <c r="G52" s="13" t="s">
        <v>675</v>
      </c>
      <c r="H52" s="13" t="s">
        <v>25</v>
      </c>
      <c r="I52" s="13" t="s">
        <v>676</v>
      </c>
      <c r="J52" s="13" t="s">
        <v>677</v>
      </c>
      <c r="K52" s="13" t="s">
        <v>92</v>
      </c>
      <c r="L52" s="13" t="s">
        <v>42</v>
      </c>
      <c r="M52" s="14" t="s">
        <v>678</v>
      </c>
      <c r="N52" s="13" t="s">
        <v>227</v>
      </c>
      <c r="O52" s="13" t="s">
        <v>30</v>
      </c>
      <c r="P52" s="13" t="s">
        <v>479</v>
      </c>
      <c r="Q52" s="15">
        <v>2122</v>
      </c>
      <c r="R52" s="15">
        <v>262000</v>
      </c>
      <c r="S52" s="16">
        <v>555964000</v>
      </c>
      <c r="T52" s="17" t="s">
        <v>228</v>
      </c>
      <c r="U52" s="17" t="s">
        <v>227</v>
      </c>
      <c r="V52" s="1">
        <f>VLOOKUP(U52,'[1]DS nhà thầu'!$C$2:$F$56,4,0)</f>
        <v>29</v>
      </c>
    </row>
    <row r="53" spans="1:22" ht="67.2" x14ac:dyDescent="0.2">
      <c r="A53" s="7">
        <v>15</v>
      </c>
      <c r="B53" s="7" t="str">
        <f t="shared" si="1"/>
        <v>021</v>
      </c>
      <c r="C53" s="13" t="s">
        <v>171</v>
      </c>
      <c r="D53" s="13" t="s">
        <v>172</v>
      </c>
      <c r="E53" s="13" t="s">
        <v>173</v>
      </c>
      <c r="F53" s="13" t="s">
        <v>174</v>
      </c>
      <c r="G53" s="13" t="s">
        <v>175</v>
      </c>
      <c r="H53" s="13" t="s">
        <v>83</v>
      </c>
      <c r="I53" s="13" t="s">
        <v>40</v>
      </c>
      <c r="J53" s="13" t="s">
        <v>176</v>
      </c>
      <c r="K53" s="13">
        <v>4</v>
      </c>
      <c r="L53" s="13" t="s">
        <v>55</v>
      </c>
      <c r="M53" s="14" t="s">
        <v>177</v>
      </c>
      <c r="N53" s="13" t="s">
        <v>178</v>
      </c>
      <c r="O53" s="13" t="s">
        <v>30</v>
      </c>
      <c r="P53" s="13" t="s">
        <v>44</v>
      </c>
      <c r="Q53" s="15">
        <v>36235</v>
      </c>
      <c r="R53" s="15">
        <v>819</v>
      </c>
      <c r="S53" s="16">
        <v>29676465</v>
      </c>
      <c r="T53" s="17" t="s">
        <v>180</v>
      </c>
      <c r="U53" s="17" t="s">
        <v>179</v>
      </c>
      <c r="V53" s="1">
        <f>VLOOKUP(U53,'[1]DS nhà thầu'!$C$2:$F$56,4,0)</f>
        <v>30</v>
      </c>
    </row>
    <row r="54" spans="1:22" ht="57.6" x14ac:dyDescent="0.2">
      <c r="A54" s="7">
        <v>20</v>
      </c>
      <c r="B54" s="7" t="str">
        <f t="shared" si="1"/>
        <v>029</v>
      </c>
      <c r="C54" s="13" t="s">
        <v>220</v>
      </c>
      <c r="D54" s="13" t="s">
        <v>221</v>
      </c>
      <c r="E54" s="13" t="s">
        <v>222</v>
      </c>
      <c r="F54" s="13" t="s">
        <v>223</v>
      </c>
      <c r="G54" s="13" t="s">
        <v>224</v>
      </c>
      <c r="H54" s="13" t="s">
        <v>83</v>
      </c>
      <c r="I54" s="13" t="s">
        <v>225</v>
      </c>
      <c r="J54" s="13" t="s">
        <v>91</v>
      </c>
      <c r="K54" s="13">
        <v>4</v>
      </c>
      <c r="L54" s="13" t="s">
        <v>28</v>
      </c>
      <c r="M54" s="14" t="s">
        <v>226</v>
      </c>
      <c r="N54" s="13" t="s">
        <v>178</v>
      </c>
      <c r="O54" s="13" t="s">
        <v>30</v>
      </c>
      <c r="P54" s="13" t="s">
        <v>69</v>
      </c>
      <c r="Q54" s="15">
        <v>573700</v>
      </c>
      <c r="R54" s="15">
        <v>5145</v>
      </c>
      <c r="S54" s="16">
        <v>2951686500</v>
      </c>
      <c r="T54" s="17" t="s">
        <v>180</v>
      </c>
      <c r="U54" s="17" t="s">
        <v>179</v>
      </c>
      <c r="V54" s="1">
        <f>VLOOKUP(U54,'[1]DS nhà thầu'!$C$2:$F$56,4,0)</f>
        <v>30</v>
      </c>
    </row>
    <row r="55" spans="1:22" ht="38.4" x14ac:dyDescent="0.2">
      <c r="A55" s="7">
        <v>68</v>
      </c>
      <c r="B55" s="7" t="str">
        <f t="shared" si="1"/>
        <v>097</v>
      </c>
      <c r="C55" s="13" t="s">
        <v>653</v>
      </c>
      <c r="D55" s="13" t="s">
        <v>654</v>
      </c>
      <c r="E55" s="13" t="s">
        <v>655</v>
      </c>
      <c r="F55" s="13" t="s">
        <v>656</v>
      </c>
      <c r="G55" s="13" t="s">
        <v>243</v>
      </c>
      <c r="H55" s="13" t="s">
        <v>25</v>
      </c>
      <c r="I55" s="13" t="s">
        <v>414</v>
      </c>
      <c r="J55" s="13" t="s">
        <v>293</v>
      </c>
      <c r="K55" s="13">
        <v>3</v>
      </c>
      <c r="L55" s="13" t="s">
        <v>188</v>
      </c>
      <c r="M55" s="14">
        <v>893110455523</v>
      </c>
      <c r="N55" s="13" t="s">
        <v>657</v>
      </c>
      <c r="O55" s="13" t="s">
        <v>30</v>
      </c>
      <c r="P55" s="13" t="s">
        <v>658</v>
      </c>
      <c r="Q55" s="15">
        <v>6286250</v>
      </c>
      <c r="R55" s="15">
        <v>567</v>
      </c>
      <c r="S55" s="16">
        <v>3564303750</v>
      </c>
      <c r="T55" s="17" t="s">
        <v>660</v>
      </c>
      <c r="U55" s="17" t="s">
        <v>659</v>
      </c>
      <c r="V55" s="1">
        <f>VLOOKUP(U55,'[1]DS nhà thầu'!$C$2:$F$56,4,0)</f>
        <v>31</v>
      </c>
    </row>
    <row r="56" spans="1:22" ht="28.8" x14ac:dyDescent="0.2">
      <c r="A56" s="7">
        <v>76</v>
      </c>
      <c r="B56" s="7" t="str">
        <f t="shared" si="1"/>
        <v>114</v>
      </c>
      <c r="C56" s="13" t="s">
        <v>717</v>
      </c>
      <c r="D56" s="13" t="s">
        <v>718</v>
      </c>
      <c r="E56" s="13" t="s">
        <v>719</v>
      </c>
      <c r="F56" s="13" t="s">
        <v>720</v>
      </c>
      <c r="G56" s="13" t="s">
        <v>721</v>
      </c>
      <c r="H56" s="13" t="s">
        <v>312</v>
      </c>
      <c r="I56" s="13" t="s">
        <v>360</v>
      </c>
      <c r="J56" s="13" t="s">
        <v>722</v>
      </c>
      <c r="K56" s="13">
        <v>4</v>
      </c>
      <c r="L56" s="13" t="s">
        <v>42</v>
      </c>
      <c r="M56" s="14" t="s">
        <v>723</v>
      </c>
      <c r="N56" s="13" t="s">
        <v>724</v>
      </c>
      <c r="O56" s="13" t="s">
        <v>30</v>
      </c>
      <c r="P56" s="13" t="s">
        <v>408</v>
      </c>
      <c r="Q56" s="15">
        <v>310080</v>
      </c>
      <c r="R56" s="15">
        <v>5019</v>
      </c>
      <c r="S56" s="16">
        <v>1556291520</v>
      </c>
      <c r="T56" s="17" t="s">
        <v>726</v>
      </c>
      <c r="U56" s="17" t="s">
        <v>725</v>
      </c>
      <c r="V56" s="1">
        <f>VLOOKUP(U56,'[1]DS nhà thầu'!$C$2:$F$56,4,0)</f>
        <v>34</v>
      </c>
    </row>
    <row r="57" spans="1:22" ht="28.8" x14ac:dyDescent="0.2">
      <c r="A57" s="7">
        <v>89</v>
      </c>
      <c r="B57" s="7" t="str">
        <f t="shared" si="1"/>
        <v>137</v>
      </c>
      <c r="C57" s="13" t="s">
        <v>815</v>
      </c>
      <c r="D57" s="13" t="s">
        <v>816</v>
      </c>
      <c r="E57" s="13" t="s">
        <v>817</v>
      </c>
      <c r="F57" s="13" t="s">
        <v>811</v>
      </c>
      <c r="G57" s="13" t="s">
        <v>818</v>
      </c>
      <c r="H57" s="13" t="s">
        <v>312</v>
      </c>
      <c r="I57" s="13" t="s">
        <v>360</v>
      </c>
      <c r="J57" s="13" t="s">
        <v>819</v>
      </c>
      <c r="K57" s="13">
        <v>4</v>
      </c>
      <c r="L57" s="13" t="s">
        <v>28</v>
      </c>
      <c r="M57" s="14" t="s">
        <v>820</v>
      </c>
      <c r="N57" s="13" t="s">
        <v>724</v>
      </c>
      <c r="O57" s="13" t="s">
        <v>30</v>
      </c>
      <c r="P57" s="13" t="s">
        <v>408</v>
      </c>
      <c r="Q57" s="15">
        <v>245930</v>
      </c>
      <c r="R57" s="15">
        <v>8988</v>
      </c>
      <c r="S57" s="16">
        <v>2210418840</v>
      </c>
      <c r="T57" s="17" t="s">
        <v>726</v>
      </c>
      <c r="U57" s="17" t="s">
        <v>725</v>
      </c>
      <c r="V57" s="1">
        <f>VLOOKUP(U57,'[1]DS nhà thầu'!$C$2:$F$56,4,0)</f>
        <v>34</v>
      </c>
    </row>
    <row r="58" spans="1:22" ht="48" x14ac:dyDescent="0.2">
      <c r="A58" s="7">
        <v>41</v>
      </c>
      <c r="B58" s="7" t="str">
        <f t="shared" si="1"/>
        <v>060</v>
      </c>
      <c r="C58" s="13" t="s">
        <v>421</v>
      </c>
      <c r="D58" s="13" t="s">
        <v>422</v>
      </c>
      <c r="E58" s="13" t="s">
        <v>423</v>
      </c>
      <c r="F58" s="13" t="s">
        <v>412</v>
      </c>
      <c r="G58" s="13" t="s">
        <v>424</v>
      </c>
      <c r="H58" s="13" t="s">
        <v>25</v>
      </c>
      <c r="I58" s="13" t="s">
        <v>199</v>
      </c>
      <c r="J58" s="13" t="s">
        <v>425</v>
      </c>
      <c r="K58" s="13">
        <v>3</v>
      </c>
      <c r="L58" s="13" t="s">
        <v>42</v>
      </c>
      <c r="M58" s="14" t="s">
        <v>426</v>
      </c>
      <c r="N58" s="13" t="s">
        <v>427</v>
      </c>
      <c r="O58" s="13" t="s">
        <v>30</v>
      </c>
      <c r="P58" s="13" t="s">
        <v>31</v>
      </c>
      <c r="Q58" s="15">
        <v>660000</v>
      </c>
      <c r="R58" s="15">
        <v>1800</v>
      </c>
      <c r="S58" s="16">
        <v>1188000000</v>
      </c>
      <c r="T58" s="17" t="s">
        <v>429</v>
      </c>
      <c r="U58" s="17" t="s">
        <v>428</v>
      </c>
      <c r="V58" s="1">
        <f>VLOOKUP(U58,'[1]DS nhà thầu'!$C$2:$F$56,4,0)</f>
        <v>36</v>
      </c>
    </row>
    <row r="59" spans="1:22" ht="48" x14ac:dyDescent="0.2">
      <c r="A59" s="7">
        <v>88</v>
      </c>
      <c r="B59" s="7" t="str">
        <f t="shared" si="1"/>
        <v>136</v>
      </c>
      <c r="C59" s="13" t="s">
        <v>808</v>
      </c>
      <c r="D59" s="13" t="s">
        <v>809</v>
      </c>
      <c r="E59" s="13" t="s">
        <v>810</v>
      </c>
      <c r="F59" s="13" t="s">
        <v>811</v>
      </c>
      <c r="G59" s="13" t="s">
        <v>243</v>
      </c>
      <c r="H59" s="13" t="s">
        <v>25</v>
      </c>
      <c r="I59" s="13" t="s">
        <v>199</v>
      </c>
      <c r="J59" s="13" t="s">
        <v>812</v>
      </c>
      <c r="K59" s="13">
        <v>1</v>
      </c>
      <c r="L59" s="13" t="s">
        <v>55</v>
      </c>
      <c r="M59" s="14" t="s">
        <v>813</v>
      </c>
      <c r="N59" s="13" t="s">
        <v>814</v>
      </c>
      <c r="O59" s="13" t="s">
        <v>30</v>
      </c>
      <c r="P59" s="13" t="s">
        <v>31</v>
      </c>
      <c r="Q59" s="15">
        <v>4818800</v>
      </c>
      <c r="R59" s="15">
        <v>480</v>
      </c>
      <c r="S59" s="16">
        <v>2313024000</v>
      </c>
      <c r="T59" s="17" t="s">
        <v>429</v>
      </c>
      <c r="U59" s="17" t="s">
        <v>428</v>
      </c>
      <c r="V59" s="1">
        <f>VLOOKUP(U59,'[1]DS nhà thầu'!$C$2:$F$56,4,0)</f>
        <v>36</v>
      </c>
    </row>
    <row r="60" spans="1:22" ht="48" x14ac:dyDescent="0.2">
      <c r="A60" s="7">
        <v>45</v>
      </c>
      <c r="B60" s="7" t="str">
        <f t="shared" si="1"/>
        <v>064</v>
      </c>
      <c r="C60" s="13" t="s">
        <v>457</v>
      </c>
      <c r="D60" s="13" t="s">
        <v>458</v>
      </c>
      <c r="E60" s="13" t="s">
        <v>459</v>
      </c>
      <c r="F60" s="13" t="s">
        <v>460</v>
      </c>
      <c r="G60" s="13" t="s">
        <v>461</v>
      </c>
      <c r="H60" s="13" t="s">
        <v>25</v>
      </c>
      <c r="I60" s="13" t="s">
        <v>462</v>
      </c>
      <c r="J60" s="13" t="s">
        <v>245</v>
      </c>
      <c r="K60" s="13">
        <v>3</v>
      </c>
      <c r="L60" s="13" t="s">
        <v>42</v>
      </c>
      <c r="M60" s="14">
        <v>893110001723</v>
      </c>
      <c r="N60" s="13" t="s">
        <v>463</v>
      </c>
      <c r="O60" s="13" t="s">
        <v>464</v>
      </c>
      <c r="P60" s="13" t="s">
        <v>31</v>
      </c>
      <c r="Q60" s="15">
        <v>965000</v>
      </c>
      <c r="R60" s="15">
        <v>3000</v>
      </c>
      <c r="S60" s="16">
        <v>2895000000</v>
      </c>
      <c r="T60" s="17" t="s">
        <v>466</v>
      </c>
      <c r="U60" s="17" t="s">
        <v>465</v>
      </c>
      <c r="V60" s="1">
        <f>VLOOKUP(U60,'[1]DS nhà thầu'!$C$2:$F$56,4,0)</f>
        <v>38</v>
      </c>
    </row>
    <row r="61" spans="1:22" ht="38.4" x14ac:dyDescent="0.2">
      <c r="A61" s="7">
        <v>82</v>
      </c>
      <c r="B61" s="7" t="str">
        <f t="shared" si="1"/>
        <v>127</v>
      </c>
      <c r="C61" s="13" t="s">
        <v>766</v>
      </c>
      <c r="D61" s="13" t="s">
        <v>767</v>
      </c>
      <c r="E61" s="13" t="s">
        <v>768</v>
      </c>
      <c r="F61" s="13" t="s">
        <v>769</v>
      </c>
      <c r="G61" s="13" t="s">
        <v>292</v>
      </c>
      <c r="H61" s="13" t="s">
        <v>25</v>
      </c>
      <c r="I61" s="13" t="s">
        <v>770</v>
      </c>
      <c r="J61" s="13" t="s">
        <v>245</v>
      </c>
      <c r="K61" s="13">
        <v>4</v>
      </c>
      <c r="L61" s="13" t="s">
        <v>42</v>
      </c>
      <c r="M61" s="14" t="s">
        <v>771</v>
      </c>
      <c r="N61" s="13" t="s">
        <v>236</v>
      </c>
      <c r="O61" s="13" t="s">
        <v>30</v>
      </c>
      <c r="P61" s="13" t="s">
        <v>31</v>
      </c>
      <c r="Q61" s="15">
        <v>490200</v>
      </c>
      <c r="R61" s="15">
        <v>2940</v>
      </c>
      <c r="S61" s="16">
        <v>1441188000</v>
      </c>
      <c r="T61" s="17" t="s">
        <v>694</v>
      </c>
      <c r="U61" s="17" t="s">
        <v>693</v>
      </c>
      <c r="V61" s="1">
        <f>VLOOKUP(U61,'[1]DS nhà thầu'!$C$2:$F$56,4,0)</f>
        <v>39</v>
      </c>
    </row>
    <row r="62" spans="1:22" ht="28.8" x14ac:dyDescent="0.2">
      <c r="A62" s="7">
        <v>110</v>
      </c>
      <c r="B62" s="7" t="str">
        <f t="shared" si="1"/>
        <v>166</v>
      </c>
      <c r="C62" s="13" t="s">
        <v>976</v>
      </c>
      <c r="D62" s="13" t="s">
        <v>977</v>
      </c>
      <c r="E62" s="13" t="s">
        <v>978</v>
      </c>
      <c r="F62" s="13" t="s">
        <v>979</v>
      </c>
      <c r="G62" s="13" t="s">
        <v>556</v>
      </c>
      <c r="H62" s="13" t="s">
        <v>25</v>
      </c>
      <c r="I62" s="13" t="s">
        <v>980</v>
      </c>
      <c r="J62" s="13" t="s">
        <v>981</v>
      </c>
      <c r="K62" s="13">
        <v>1</v>
      </c>
      <c r="L62" s="13" t="s">
        <v>28</v>
      </c>
      <c r="M62" s="14" t="s">
        <v>982</v>
      </c>
      <c r="N62" s="13" t="s">
        <v>983</v>
      </c>
      <c r="O62" s="13" t="s">
        <v>984</v>
      </c>
      <c r="P62" s="13" t="s">
        <v>31</v>
      </c>
      <c r="Q62" s="15">
        <v>507580</v>
      </c>
      <c r="R62" s="15">
        <v>3980</v>
      </c>
      <c r="S62" s="16">
        <v>2020168400</v>
      </c>
      <c r="T62" s="17" t="s">
        <v>986</v>
      </c>
      <c r="U62" s="17" t="s">
        <v>985</v>
      </c>
      <c r="V62" s="1">
        <f>VLOOKUP(U62,'[1]DS nhà thầu'!$C$2:$F$56,4,0)</f>
        <v>40</v>
      </c>
    </row>
    <row r="63" spans="1:22" ht="86.4" x14ac:dyDescent="0.2">
      <c r="A63" s="7">
        <v>117</v>
      </c>
      <c r="B63" s="7" t="str">
        <f t="shared" si="1"/>
        <v>179</v>
      </c>
      <c r="C63" s="13" t="s">
        <v>1036</v>
      </c>
      <c r="D63" s="13" t="s">
        <v>1037</v>
      </c>
      <c r="E63" s="13" t="s">
        <v>1038</v>
      </c>
      <c r="F63" s="13" t="s">
        <v>1039</v>
      </c>
      <c r="G63" s="13" t="s">
        <v>1040</v>
      </c>
      <c r="H63" s="13" t="s">
        <v>25</v>
      </c>
      <c r="I63" s="13" t="s">
        <v>244</v>
      </c>
      <c r="J63" s="13" t="s">
        <v>1041</v>
      </c>
      <c r="K63" s="13">
        <v>4</v>
      </c>
      <c r="L63" s="13" t="s">
        <v>28</v>
      </c>
      <c r="M63" s="14" t="s">
        <v>1042</v>
      </c>
      <c r="N63" s="13" t="s">
        <v>1043</v>
      </c>
      <c r="O63" s="13" t="s">
        <v>30</v>
      </c>
      <c r="P63" s="13" t="s">
        <v>31</v>
      </c>
      <c r="Q63" s="15">
        <v>2850400</v>
      </c>
      <c r="R63" s="15">
        <v>1260</v>
      </c>
      <c r="S63" s="16">
        <v>3591504000</v>
      </c>
      <c r="T63" s="17" t="s">
        <v>986</v>
      </c>
      <c r="U63" s="17" t="s">
        <v>985</v>
      </c>
      <c r="V63" s="1">
        <f>VLOOKUP(U63,'[1]DS nhà thầu'!$C$2:$F$56,4,0)</f>
        <v>40</v>
      </c>
    </row>
    <row r="64" spans="1:22" ht="48" x14ac:dyDescent="0.2">
      <c r="A64" s="7">
        <v>21</v>
      </c>
      <c r="B64" s="7" t="str">
        <f t="shared" si="1"/>
        <v>030</v>
      </c>
      <c r="C64" s="13" t="s">
        <v>229</v>
      </c>
      <c r="D64" s="13" t="s">
        <v>230</v>
      </c>
      <c r="E64" s="13" t="s">
        <v>231</v>
      </c>
      <c r="F64" s="13" t="s">
        <v>232</v>
      </c>
      <c r="G64" s="13" t="s">
        <v>233</v>
      </c>
      <c r="H64" s="13" t="s">
        <v>25</v>
      </c>
      <c r="I64" s="13" t="s">
        <v>127</v>
      </c>
      <c r="J64" s="13" t="s">
        <v>234</v>
      </c>
      <c r="K64" s="13">
        <v>3</v>
      </c>
      <c r="L64" s="13" t="s">
        <v>28</v>
      </c>
      <c r="M64" s="14" t="s">
        <v>235</v>
      </c>
      <c r="N64" s="13" t="s">
        <v>236</v>
      </c>
      <c r="O64" s="13" t="s">
        <v>30</v>
      </c>
      <c r="P64" s="13" t="s">
        <v>31</v>
      </c>
      <c r="Q64" s="15">
        <v>218960</v>
      </c>
      <c r="R64" s="15">
        <v>7287</v>
      </c>
      <c r="S64" s="16">
        <v>1595561520</v>
      </c>
      <c r="T64" s="17" t="s">
        <v>238</v>
      </c>
      <c r="U64" s="17" t="s">
        <v>237</v>
      </c>
      <c r="V64" s="1">
        <f>VLOOKUP(U64,'[1]DS nhà thầu'!$C$2:$F$56,4,0)</f>
        <v>41</v>
      </c>
    </row>
    <row r="65" spans="1:22" ht="38.4" x14ac:dyDescent="0.2">
      <c r="A65" s="7">
        <v>31</v>
      </c>
      <c r="B65" s="7" t="str">
        <f t="shared" si="1"/>
        <v>045</v>
      </c>
      <c r="C65" s="13" t="s">
        <v>326</v>
      </c>
      <c r="D65" s="13" t="s">
        <v>327</v>
      </c>
      <c r="E65" s="13" t="s">
        <v>328</v>
      </c>
      <c r="F65" s="13" t="s">
        <v>329</v>
      </c>
      <c r="G65" s="13" t="s">
        <v>330</v>
      </c>
      <c r="H65" s="13" t="s">
        <v>25</v>
      </c>
      <c r="I65" s="13" t="s">
        <v>331</v>
      </c>
      <c r="J65" s="13" t="s">
        <v>332</v>
      </c>
      <c r="K65" s="13">
        <v>4</v>
      </c>
      <c r="L65" s="13" t="s">
        <v>42</v>
      </c>
      <c r="M65" s="14" t="s">
        <v>333</v>
      </c>
      <c r="N65" s="13" t="s">
        <v>334</v>
      </c>
      <c r="O65" s="13" t="s">
        <v>30</v>
      </c>
      <c r="P65" s="13" t="s">
        <v>31</v>
      </c>
      <c r="Q65" s="15">
        <v>641900</v>
      </c>
      <c r="R65" s="15">
        <v>1989</v>
      </c>
      <c r="S65" s="16">
        <v>1276739100</v>
      </c>
      <c r="T65" s="17" t="s">
        <v>238</v>
      </c>
      <c r="U65" s="17" t="s">
        <v>237</v>
      </c>
      <c r="V65" s="1">
        <f>VLOOKUP(U65,'[1]DS nhà thầu'!$C$2:$F$56,4,0)</f>
        <v>41</v>
      </c>
    </row>
    <row r="66" spans="1:22" ht="38.4" x14ac:dyDescent="0.2">
      <c r="A66" s="7">
        <v>66</v>
      </c>
      <c r="B66" s="7" t="str">
        <f t="shared" si="1"/>
        <v>093</v>
      </c>
      <c r="C66" s="13" t="s">
        <v>636</v>
      </c>
      <c r="D66" s="13" t="s">
        <v>637</v>
      </c>
      <c r="E66" s="13" t="s">
        <v>638</v>
      </c>
      <c r="F66" s="13" t="s">
        <v>639</v>
      </c>
      <c r="G66" s="13" t="s">
        <v>640</v>
      </c>
      <c r="H66" s="13" t="s">
        <v>83</v>
      </c>
      <c r="I66" s="13" t="s">
        <v>641</v>
      </c>
      <c r="J66" s="13" t="s">
        <v>642</v>
      </c>
      <c r="K66" s="13">
        <v>4</v>
      </c>
      <c r="L66" s="13" t="s">
        <v>28</v>
      </c>
      <c r="M66" s="14" t="s">
        <v>643</v>
      </c>
      <c r="N66" s="13" t="s">
        <v>644</v>
      </c>
      <c r="O66" s="13" t="s">
        <v>30</v>
      </c>
      <c r="P66" s="13" t="s">
        <v>44</v>
      </c>
      <c r="Q66" s="15">
        <v>20620</v>
      </c>
      <c r="R66" s="15">
        <v>2890</v>
      </c>
      <c r="S66" s="16">
        <v>59591800</v>
      </c>
      <c r="T66" s="17" t="s">
        <v>238</v>
      </c>
      <c r="U66" s="17" t="s">
        <v>237</v>
      </c>
      <c r="V66" s="1">
        <f>VLOOKUP(U66,'[1]DS nhà thầu'!$C$2:$F$56,4,0)</f>
        <v>41</v>
      </c>
    </row>
    <row r="67" spans="1:22" ht="38.4" x14ac:dyDescent="0.2">
      <c r="A67" s="7">
        <v>78</v>
      </c>
      <c r="B67" s="7" t="str">
        <f t="shared" si="1"/>
        <v>118</v>
      </c>
      <c r="C67" s="13" t="s">
        <v>737</v>
      </c>
      <c r="D67" s="13" t="s">
        <v>738</v>
      </c>
      <c r="E67" s="13" t="s">
        <v>719</v>
      </c>
      <c r="F67" s="13" t="s">
        <v>720</v>
      </c>
      <c r="G67" s="13" t="s">
        <v>727</v>
      </c>
      <c r="H67" s="13" t="s">
        <v>83</v>
      </c>
      <c r="I67" s="13" t="s">
        <v>739</v>
      </c>
      <c r="J67" s="13" t="s">
        <v>740</v>
      </c>
      <c r="K67" s="13">
        <v>4</v>
      </c>
      <c r="L67" s="13" t="s">
        <v>28</v>
      </c>
      <c r="M67" s="14">
        <v>893110039623</v>
      </c>
      <c r="N67" s="13" t="s">
        <v>741</v>
      </c>
      <c r="O67" s="13" t="s">
        <v>30</v>
      </c>
      <c r="P67" s="13" t="s">
        <v>479</v>
      </c>
      <c r="Q67" s="15">
        <v>138650</v>
      </c>
      <c r="R67" s="15">
        <v>12423</v>
      </c>
      <c r="S67" s="16">
        <v>1722448950</v>
      </c>
      <c r="T67" s="17" t="s">
        <v>238</v>
      </c>
      <c r="U67" s="17" t="s">
        <v>237</v>
      </c>
      <c r="V67" s="1">
        <f>VLOOKUP(U67,'[1]DS nhà thầu'!$C$2:$F$56,4,0)</f>
        <v>41</v>
      </c>
    </row>
    <row r="68" spans="1:22" ht="38.4" x14ac:dyDescent="0.2">
      <c r="A68" s="7">
        <v>79</v>
      </c>
      <c r="B68" s="7" t="str">
        <f t="shared" ref="B68:B99" si="2">RIGHT(D68,3)</f>
        <v>119</v>
      </c>
      <c r="C68" s="13" t="s">
        <v>742</v>
      </c>
      <c r="D68" s="13" t="s">
        <v>743</v>
      </c>
      <c r="E68" s="13" t="s">
        <v>744</v>
      </c>
      <c r="F68" s="13" t="s">
        <v>720</v>
      </c>
      <c r="G68" s="13" t="s">
        <v>745</v>
      </c>
      <c r="H68" s="13" t="s">
        <v>83</v>
      </c>
      <c r="I68" s="13" t="s">
        <v>728</v>
      </c>
      <c r="J68" s="13" t="s">
        <v>746</v>
      </c>
      <c r="K68" s="13">
        <v>4</v>
      </c>
      <c r="L68" s="13" t="s">
        <v>28</v>
      </c>
      <c r="M68" s="14" t="s">
        <v>747</v>
      </c>
      <c r="N68" s="13" t="s">
        <v>644</v>
      </c>
      <c r="O68" s="13" t="s">
        <v>30</v>
      </c>
      <c r="P68" s="13" t="s">
        <v>479</v>
      </c>
      <c r="Q68" s="15">
        <v>10578</v>
      </c>
      <c r="R68" s="15">
        <v>11865</v>
      </c>
      <c r="S68" s="16">
        <v>125507970</v>
      </c>
      <c r="T68" s="17" t="s">
        <v>238</v>
      </c>
      <c r="U68" s="17" t="s">
        <v>237</v>
      </c>
      <c r="V68" s="1">
        <f>VLOOKUP(U68,'[1]DS nhà thầu'!$C$2:$F$56,4,0)</f>
        <v>41</v>
      </c>
    </row>
    <row r="69" spans="1:22" ht="38.4" x14ac:dyDescent="0.2">
      <c r="A69" s="7">
        <v>80</v>
      </c>
      <c r="B69" s="7" t="str">
        <f t="shared" si="2"/>
        <v>121</v>
      </c>
      <c r="C69" s="13" t="s">
        <v>748</v>
      </c>
      <c r="D69" s="13" t="s">
        <v>749</v>
      </c>
      <c r="E69" s="13" t="s">
        <v>750</v>
      </c>
      <c r="F69" s="13" t="s">
        <v>751</v>
      </c>
      <c r="G69" s="13" t="s">
        <v>752</v>
      </c>
      <c r="H69" s="13" t="s">
        <v>83</v>
      </c>
      <c r="I69" s="13" t="s">
        <v>753</v>
      </c>
      <c r="J69" s="13" t="s">
        <v>746</v>
      </c>
      <c r="K69" s="13">
        <v>4</v>
      </c>
      <c r="L69" s="13" t="s">
        <v>28</v>
      </c>
      <c r="M69" s="14" t="s">
        <v>754</v>
      </c>
      <c r="N69" s="13" t="s">
        <v>741</v>
      </c>
      <c r="O69" s="13" t="s">
        <v>30</v>
      </c>
      <c r="P69" s="13" t="s">
        <v>479</v>
      </c>
      <c r="Q69" s="15">
        <v>9785</v>
      </c>
      <c r="R69" s="15">
        <v>31973</v>
      </c>
      <c r="S69" s="16">
        <v>312855805</v>
      </c>
      <c r="T69" s="17" t="s">
        <v>238</v>
      </c>
      <c r="U69" s="17" t="s">
        <v>237</v>
      </c>
      <c r="V69" s="1">
        <f>VLOOKUP(U69,'[1]DS nhà thầu'!$C$2:$F$56,4,0)</f>
        <v>41</v>
      </c>
    </row>
    <row r="70" spans="1:22" ht="38.4" x14ac:dyDescent="0.2">
      <c r="A70" s="7">
        <v>81</v>
      </c>
      <c r="B70" s="7" t="str">
        <f t="shared" si="2"/>
        <v>124</v>
      </c>
      <c r="C70" s="13" t="s">
        <v>755</v>
      </c>
      <c r="D70" s="13" t="s">
        <v>756</v>
      </c>
      <c r="E70" s="13" t="s">
        <v>757</v>
      </c>
      <c r="F70" s="13" t="s">
        <v>758</v>
      </c>
      <c r="G70" s="13" t="s">
        <v>759</v>
      </c>
      <c r="H70" s="13" t="s">
        <v>83</v>
      </c>
      <c r="I70" s="13" t="s">
        <v>760</v>
      </c>
      <c r="J70" s="13" t="s">
        <v>761</v>
      </c>
      <c r="K70" s="13">
        <v>4</v>
      </c>
      <c r="L70" s="13" t="s">
        <v>42</v>
      </c>
      <c r="M70" s="14" t="s">
        <v>762</v>
      </c>
      <c r="N70" s="13" t="s">
        <v>644</v>
      </c>
      <c r="O70" s="13" t="s">
        <v>30</v>
      </c>
      <c r="P70" s="13" t="s">
        <v>44</v>
      </c>
      <c r="Q70" s="15">
        <v>20220</v>
      </c>
      <c r="R70" s="15">
        <v>3944</v>
      </c>
      <c r="S70" s="16">
        <v>79747680</v>
      </c>
      <c r="T70" s="17" t="s">
        <v>238</v>
      </c>
      <c r="U70" s="17" t="s">
        <v>237</v>
      </c>
      <c r="V70" s="1">
        <f>VLOOKUP(U70,'[1]DS nhà thầu'!$C$2:$F$56,4,0)</f>
        <v>41</v>
      </c>
    </row>
    <row r="71" spans="1:22" ht="86.4" x14ac:dyDescent="0.2">
      <c r="A71" s="7">
        <v>22</v>
      </c>
      <c r="B71" s="7" t="str">
        <f t="shared" si="2"/>
        <v>031</v>
      </c>
      <c r="C71" s="13" t="s">
        <v>239</v>
      </c>
      <c r="D71" s="13" t="s">
        <v>240</v>
      </c>
      <c r="E71" s="13" t="s">
        <v>241</v>
      </c>
      <c r="F71" s="13" t="s">
        <v>242</v>
      </c>
      <c r="G71" s="13" t="s">
        <v>243</v>
      </c>
      <c r="H71" s="13" t="s">
        <v>25</v>
      </c>
      <c r="I71" s="13" t="s">
        <v>244</v>
      </c>
      <c r="J71" s="13" t="s">
        <v>245</v>
      </c>
      <c r="K71" s="13">
        <v>2</v>
      </c>
      <c r="L71" s="13" t="s">
        <v>28</v>
      </c>
      <c r="M71" s="14" t="s">
        <v>246</v>
      </c>
      <c r="N71" s="13" t="s">
        <v>247</v>
      </c>
      <c r="O71" s="13" t="s">
        <v>30</v>
      </c>
      <c r="P71" s="13" t="s">
        <v>31</v>
      </c>
      <c r="Q71" s="15">
        <v>1439700</v>
      </c>
      <c r="R71" s="15">
        <v>2350</v>
      </c>
      <c r="S71" s="16">
        <v>3383295000</v>
      </c>
      <c r="T71" s="17" t="s">
        <v>249</v>
      </c>
      <c r="U71" s="17" t="s">
        <v>248</v>
      </c>
      <c r="V71" s="1">
        <f>VLOOKUP(U71,'[1]DS nhà thầu'!$C$2:$F$56,4,0)</f>
        <v>44</v>
      </c>
    </row>
    <row r="72" spans="1:22" ht="76.8" x14ac:dyDescent="0.2">
      <c r="A72" s="7">
        <v>40</v>
      </c>
      <c r="B72" s="7" t="str">
        <f t="shared" si="2"/>
        <v>058</v>
      </c>
      <c r="C72" s="13" t="s">
        <v>409</v>
      </c>
      <c r="D72" s="13" t="s">
        <v>410</v>
      </c>
      <c r="E72" s="13" t="s">
        <v>411</v>
      </c>
      <c r="F72" s="13" t="s">
        <v>412</v>
      </c>
      <c r="G72" s="13" t="s">
        <v>413</v>
      </c>
      <c r="H72" s="13" t="s">
        <v>25</v>
      </c>
      <c r="I72" s="13" t="s">
        <v>414</v>
      </c>
      <c r="J72" s="13" t="s">
        <v>415</v>
      </c>
      <c r="K72" s="13">
        <v>1</v>
      </c>
      <c r="L72" s="13" t="s">
        <v>28</v>
      </c>
      <c r="M72" s="14" t="s">
        <v>416</v>
      </c>
      <c r="N72" s="13" t="s">
        <v>417</v>
      </c>
      <c r="O72" s="13" t="s">
        <v>418</v>
      </c>
      <c r="P72" s="13" t="s">
        <v>31</v>
      </c>
      <c r="Q72" s="15">
        <v>2269160</v>
      </c>
      <c r="R72" s="15">
        <v>2520</v>
      </c>
      <c r="S72" s="16">
        <v>5718283200</v>
      </c>
      <c r="T72" s="17" t="s">
        <v>249</v>
      </c>
      <c r="U72" s="17" t="s">
        <v>248</v>
      </c>
      <c r="V72" s="1">
        <f>VLOOKUP(U72,'[1]DS nhà thầu'!$C$2:$F$56,4,0)</f>
        <v>44</v>
      </c>
    </row>
    <row r="73" spans="1:22" ht="38.4" x14ac:dyDescent="0.2">
      <c r="A73" s="7">
        <v>8</v>
      </c>
      <c r="B73" s="7" t="str">
        <f t="shared" si="2"/>
        <v>012</v>
      </c>
      <c r="C73" s="13" t="s">
        <v>103</v>
      </c>
      <c r="D73" s="13" t="s">
        <v>104</v>
      </c>
      <c r="E73" s="13" t="s">
        <v>105</v>
      </c>
      <c r="F73" s="13" t="s">
        <v>106</v>
      </c>
      <c r="G73" s="13" t="s">
        <v>107</v>
      </c>
      <c r="H73" s="13" t="s">
        <v>39</v>
      </c>
      <c r="I73" s="13" t="s">
        <v>108</v>
      </c>
      <c r="J73" s="13" t="s">
        <v>109</v>
      </c>
      <c r="K73" s="13">
        <v>4</v>
      </c>
      <c r="L73" s="13" t="s">
        <v>28</v>
      </c>
      <c r="M73" s="14">
        <v>893114045723</v>
      </c>
      <c r="N73" s="13" t="s">
        <v>110</v>
      </c>
      <c r="O73" s="13" t="s">
        <v>30</v>
      </c>
      <c r="P73" s="13" t="s">
        <v>44</v>
      </c>
      <c r="Q73" s="15">
        <v>158100</v>
      </c>
      <c r="R73" s="15">
        <v>430</v>
      </c>
      <c r="S73" s="16">
        <v>67983000</v>
      </c>
      <c r="T73" s="17" t="s">
        <v>112</v>
      </c>
      <c r="U73" s="17" t="s">
        <v>111</v>
      </c>
      <c r="V73" s="1">
        <f>VLOOKUP(U73,'[1]DS nhà thầu'!$C$2:$F$56,4,0)</f>
        <v>45</v>
      </c>
    </row>
    <row r="74" spans="1:22" ht="38.4" x14ac:dyDescent="0.2">
      <c r="A74" s="7">
        <v>59</v>
      </c>
      <c r="B74" s="7" t="str">
        <f t="shared" si="2"/>
        <v>083</v>
      </c>
      <c r="C74" s="13" t="s">
        <v>583</v>
      </c>
      <c r="D74" s="13" t="s">
        <v>584</v>
      </c>
      <c r="E74" s="13" t="s">
        <v>585</v>
      </c>
      <c r="F74" s="13" t="s">
        <v>586</v>
      </c>
      <c r="G74" s="13" t="s">
        <v>587</v>
      </c>
      <c r="H74" s="13" t="s">
        <v>39</v>
      </c>
      <c r="I74" s="13" t="s">
        <v>108</v>
      </c>
      <c r="J74" s="13" t="s">
        <v>588</v>
      </c>
      <c r="K74" s="13">
        <v>4</v>
      </c>
      <c r="L74" s="13" t="s">
        <v>28</v>
      </c>
      <c r="M74" s="14" t="s">
        <v>589</v>
      </c>
      <c r="N74" s="13" t="s">
        <v>110</v>
      </c>
      <c r="O74" s="13" t="s">
        <v>30</v>
      </c>
      <c r="P74" s="13" t="s">
        <v>44</v>
      </c>
      <c r="Q74" s="15">
        <v>213050</v>
      </c>
      <c r="R74" s="15">
        <v>480</v>
      </c>
      <c r="S74" s="16">
        <v>102264000</v>
      </c>
      <c r="T74" s="17" t="s">
        <v>112</v>
      </c>
      <c r="U74" s="17" t="s">
        <v>111</v>
      </c>
      <c r="V74" s="1">
        <f>VLOOKUP(U74,'[1]DS nhà thầu'!$C$2:$F$56,4,0)</f>
        <v>45</v>
      </c>
    </row>
    <row r="75" spans="1:22" ht="38.4" x14ac:dyDescent="0.2">
      <c r="A75" s="7">
        <v>85</v>
      </c>
      <c r="B75" s="7" t="str">
        <f t="shared" si="2"/>
        <v>132</v>
      </c>
      <c r="C75" s="13" t="s">
        <v>787</v>
      </c>
      <c r="D75" s="13" t="s">
        <v>788</v>
      </c>
      <c r="E75" s="13" t="s">
        <v>789</v>
      </c>
      <c r="F75" s="13" t="s">
        <v>790</v>
      </c>
      <c r="G75" s="13" t="s">
        <v>791</v>
      </c>
      <c r="H75" s="13" t="s">
        <v>39</v>
      </c>
      <c r="I75" s="13" t="s">
        <v>792</v>
      </c>
      <c r="J75" s="13" t="s">
        <v>793</v>
      </c>
      <c r="K75" s="13">
        <v>4</v>
      </c>
      <c r="L75" s="13" t="s">
        <v>28</v>
      </c>
      <c r="M75" s="14" t="s">
        <v>794</v>
      </c>
      <c r="N75" s="13" t="s">
        <v>110</v>
      </c>
      <c r="O75" s="13" t="s">
        <v>30</v>
      </c>
      <c r="P75" s="13" t="s">
        <v>44</v>
      </c>
      <c r="Q75" s="15">
        <v>1908035</v>
      </c>
      <c r="R75" s="15">
        <v>686</v>
      </c>
      <c r="S75" s="16">
        <v>1308912010</v>
      </c>
      <c r="T75" s="17" t="s">
        <v>112</v>
      </c>
      <c r="U75" s="17" t="s">
        <v>111</v>
      </c>
      <c r="V75" s="1">
        <f>VLOOKUP(U75,'[1]DS nhà thầu'!$C$2:$F$56,4,0)</f>
        <v>45</v>
      </c>
    </row>
    <row r="76" spans="1:22" ht="38.4" x14ac:dyDescent="0.2">
      <c r="A76" s="7">
        <v>64</v>
      </c>
      <c r="B76" s="7" t="str">
        <f t="shared" si="2"/>
        <v>091</v>
      </c>
      <c r="C76" s="13" t="s">
        <v>622</v>
      </c>
      <c r="D76" s="13" t="s">
        <v>623</v>
      </c>
      <c r="E76" s="13" t="s">
        <v>624</v>
      </c>
      <c r="F76" s="13" t="s">
        <v>625</v>
      </c>
      <c r="G76" s="13" t="s">
        <v>626</v>
      </c>
      <c r="H76" s="13" t="s">
        <v>25</v>
      </c>
      <c r="I76" s="13" t="s">
        <v>127</v>
      </c>
      <c r="J76" s="13" t="s">
        <v>200</v>
      </c>
      <c r="K76" s="13">
        <v>4</v>
      </c>
      <c r="L76" s="13" t="s">
        <v>28</v>
      </c>
      <c r="M76" s="14">
        <v>893110220723</v>
      </c>
      <c r="N76" s="13" t="s">
        <v>627</v>
      </c>
      <c r="O76" s="13" t="s">
        <v>30</v>
      </c>
      <c r="P76" s="13" t="s">
        <v>31</v>
      </c>
      <c r="Q76" s="15">
        <v>1145100</v>
      </c>
      <c r="R76" s="15">
        <v>1785</v>
      </c>
      <c r="S76" s="16">
        <v>2044003500</v>
      </c>
      <c r="T76" s="17" t="s">
        <v>629</v>
      </c>
      <c r="U76" s="17" t="s">
        <v>628</v>
      </c>
      <c r="V76" s="1">
        <f>VLOOKUP(U76,'[1]DS nhà thầu'!$C$2:$F$56,4,0)</f>
        <v>46</v>
      </c>
    </row>
    <row r="77" spans="1:22" ht="38.4" x14ac:dyDescent="0.2">
      <c r="A77" s="7">
        <v>99</v>
      </c>
      <c r="B77" s="7" t="str">
        <f t="shared" si="2"/>
        <v>151</v>
      </c>
      <c r="C77" s="13" t="s">
        <v>890</v>
      </c>
      <c r="D77" s="13" t="s">
        <v>891</v>
      </c>
      <c r="E77" s="13" t="s">
        <v>892</v>
      </c>
      <c r="F77" s="13" t="s">
        <v>884</v>
      </c>
      <c r="G77" s="13" t="s">
        <v>413</v>
      </c>
      <c r="H77" s="13" t="s">
        <v>25</v>
      </c>
      <c r="I77" s="13" t="s">
        <v>199</v>
      </c>
      <c r="J77" s="13" t="s">
        <v>200</v>
      </c>
      <c r="K77" s="13">
        <v>4</v>
      </c>
      <c r="L77" s="13" t="s">
        <v>28</v>
      </c>
      <c r="M77" s="14" t="s">
        <v>893</v>
      </c>
      <c r="N77" s="13" t="s">
        <v>627</v>
      </c>
      <c r="O77" s="13" t="s">
        <v>30</v>
      </c>
      <c r="P77" s="13" t="s">
        <v>31</v>
      </c>
      <c r="Q77" s="15">
        <v>854000</v>
      </c>
      <c r="R77" s="15">
        <v>2499</v>
      </c>
      <c r="S77" s="16">
        <v>2134146000</v>
      </c>
      <c r="T77" s="17" t="s">
        <v>629</v>
      </c>
      <c r="U77" s="17" t="s">
        <v>628</v>
      </c>
      <c r="V77" s="1">
        <f>VLOOKUP(U77,'[1]DS nhà thầu'!$C$2:$F$56,4,0)</f>
        <v>46</v>
      </c>
    </row>
    <row r="78" spans="1:22" ht="38.4" x14ac:dyDescent="0.2">
      <c r="A78" s="7">
        <v>104</v>
      </c>
      <c r="B78" s="7" t="str">
        <f t="shared" si="2"/>
        <v>156</v>
      </c>
      <c r="C78" s="13" t="s">
        <v>922</v>
      </c>
      <c r="D78" s="13" t="s">
        <v>923</v>
      </c>
      <c r="E78" s="13" t="s">
        <v>924</v>
      </c>
      <c r="F78" s="13" t="s">
        <v>925</v>
      </c>
      <c r="G78" s="13" t="s">
        <v>926</v>
      </c>
      <c r="H78" s="13" t="s">
        <v>25</v>
      </c>
      <c r="I78" s="13" t="s">
        <v>244</v>
      </c>
      <c r="J78" s="13" t="s">
        <v>927</v>
      </c>
      <c r="K78" s="13">
        <v>4</v>
      </c>
      <c r="L78" s="13" t="s">
        <v>28</v>
      </c>
      <c r="M78" s="14">
        <v>893110003823</v>
      </c>
      <c r="N78" s="13" t="s">
        <v>928</v>
      </c>
      <c r="O78" s="13" t="s">
        <v>30</v>
      </c>
      <c r="P78" s="13" t="s">
        <v>31</v>
      </c>
      <c r="Q78" s="15">
        <v>718600</v>
      </c>
      <c r="R78" s="15">
        <v>1890</v>
      </c>
      <c r="S78" s="16">
        <v>1358154000</v>
      </c>
      <c r="T78" s="17" t="s">
        <v>629</v>
      </c>
      <c r="U78" s="17" t="s">
        <v>628</v>
      </c>
      <c r="V78" s="1">
        <f>VLOOKUP(U78,'[1]DS nhà thầu'!$C$2:$F$56,4,0)</f>
        <v>46</v>
      </c>
    </row>
    <row r="79" spans="1:22" ht="57.6" x14ac:dyDescent="0.2">
      <c r="A79" s="7">
        <v>113</v>
      </c>
      <c r="B79" s="7" t="str">
        <f t="shared" si="2"/>
        <v>172</v>
      </c>
      <c r="C79" s="13" t="s">
        <v>1008</v>
      </c>
      <c r="D79" s="13" t="s">
        <v>1009</v>
      </c>
      <c r="E79" s="13" t="s">
        <v>1010</v>
      </c>
      <c r="F79" s="13" t="s">
        <v>1011</v>
      </c>
      <c r="G79" s="13" t="s">
        <v>1012</v>
      </c>
      <c r="H79" s="13" t="s">
        <v>25</v>
      </c>
      <c r="I79" s="13" t="s">
        <v>199</v>
      </c>
      <c r="J79" s="13" t="s">
        <v>293</v>
      </c>
      <c r="K79" s="13">
        <v>3</v>
      </c>
      <c r="L79" s="13" t="s">
        <v>28</v>
      </c>
      <c r="M79" s="14" t="s">
        <v>1013</v>
      </c>
      <c r="N79" s="13" t="s">
        <v>1014</v>
      </c>
      <c r="O79" s="13" t="s">
        <v>30</v>
      </c>
      <c r="P79" s="13" t="s">
        <v>31</v>
      </c>
      <c r="Q79" s="15">
        <v>1055000</v>
      </c>
      <c r="R79" s="15">
        <v>3780</v>
      </c>
      <c r="S79" s="16">
        <v>3987900000</v>
      </c>
      <c r="T79" s="17" t="s">
        <v>629</v>
      </c>
      <c r="U79" s="17" t="s">
        <v>628</v>
      </c>
      <c r="V79" s="1">
        <f>VLOOKUP(U79,'[1]DS nhà thầu'!$C$2:$F$56,4,0)</f>
        <v>46</v>
      </c>
    </row>
    <row r="80" spans="1:22" ht="28.8" x14ac:dyDescent="0.2">
      <c r="A80" s="7">
        <v>44</v>
      </c>
      <c r="B80" s="7" t="str">
        <f t="shared" si="2"/>
        <v>063</v>
      </c>
      <c r="C80" s="13" t="s">
        <v>445</v>
      </c>
      <c r="D80" s="13" t="s">
        <v>446</v>
      </c>
      <c r="E80" s="13" t="s">
        <v>447</v>
      </c>
      <c r="F80" s="13" t="s">
        <v>448</v>
      </c>
      <c r="G80" s="13" t="s">
        <v>449</v>
      </c>
      <c r="H80" s="13" t="s">
        <v>25</v>
      </c>
      <c r="I80" s="13" t="s">
        <v>450</v>
      </c>
      <c r="J80" s="13" t="s">
        <v>451</v>
      </c>
      <c r="K80" s="13" t="s">
        <v>435</v>
      </c>
      <c r="L80" s="13" t="s">
        <v>42</v>
      </c>
      <c r="M80" s="14" t="s">
        <v>452</v>
      </c>
      <c r="N80" s="13" t="s">
        <v>453</v>
      </c>
      <c r="O80" s="13" t="s">
        <v>454</v>
      </c>
      <c r="P80" s="13" t="s">
        <v>31</v>
      </c>
      <c r="Q80" s="15">
        <v>827000</v>
      </c>
      <c r="R80" s="15">
        <v>2599</v>
      </c>
      <c r="S80" s="16">
        <v>2149373000</v>
      </c>
      <c r="T80" s="17" t="s">
        <v>456</v>
      </c>
      <c r="U80" s="17" t="s">
        <v>455</v>
      </c>
      <c r="V80" s="1">
        <f>VLOOKUP(U80,'[1]DS nhà thầu'!$C$2:$F$56,4,0)</f>
        <v>47</v>
      </c>
    </row>
    <row r="81" spans="1:22" ht="38.4" x14ac:dyDescent="0.2">
      <c r="A81" s="7">
        <v>17</v>
      </c>
      <c r="B81" s="7" t="str">
        <f t="shared" si="2"/>
        <v>024</v>
      </c>
      <c r="C81" s="13" t="s">
        <v>194</v>
      </c>
      <c r="D81" s="13" t="s">
        <v>195</v>
      </c>
      <c r="E81" s="13" t="s">
        <v>196</v>
      </c>
      <c r="F81" s="13" t="s">
        <v>197</v>
      </c>
      <c r="G81" s="13" t="s">
        <v>198</v>
      </c>
      <c r="H81" s="13" t="s">
        <v>25</v>
      </c>
      <c r="I81" s="13" t="s">
        <v>199</v>
      </c>
      <c r="J81" s="13" t="s">
        <v>200</v>
      </c>
      <c r="K81" s="13">
        <v>4</v>
      </c>
      <c r="L81" s="13" t="s">
        <v>42</v>
      </c>
      <c r="M81" s="14">
        <v>893110027124</v>
      </c>
      <c r="N81" s="13" t="s">
        <v>201</v>
      </c>
      <c r="O81" s="13" t="s">
        <v>30</v>
      </c>
      <c r="P81" s="13" t="s">
        <v>31</v>
      </c>
      <c r="Q81" s="15">
        <v>1743400</v>
      </c>
      <c r="R81" s="15">
        <v>2982</v>
      </c>
      <c r="S81" s="16">
        <v>5198818800</v>
      </c>
      <c r="T81" s="17" t="s">
        <v>203</v>
      </c>
      <c r="U81" s="17" t="s">
        <v>202</v>
      </c>
      <c r="V81" s="1">
        <f>VLOOKUP(U81,'[1]DS nhà thầu'!$C$2:$F$56,4,0)</f>
        <v>48</v>
      </c>
    </row>
    <row r="82" spans="1:22" ht="38.4" x14ac:dyDescent="0.2">
      <c r="A82" s="7">
        <v>65</v>
      </c>
      <c r="B82" s="7" t="str">
        <f t="shared" si="2"/>
        <v>092</v>
      </c>
      <c r="C82" s="13" t="s">
        <v>630</v>
      </c>
      <c r="D82" s="13" t="s">
        <v>631</v>
      </c>
      <c r="E82" s="13" t="s">
        <v>632</v>
      </c>
      <c r="F82" s="13" t="s">
        <v>633</v>
      </c>
      <c r="G82" s="13" t="s">
        <v>600</v>
      </c>
      <c r="H82" s="13" t="s">
        <v>25</v>
      </c>
      <c r="I82" s="13" t="s">
        <v>199</v>
      </c>
      <c r="J82" s="13" t="s">
        <v>634</v>
      </c>
      <c r="K82" s="13">
        <v>4</v>
      </c>
      <c r="L82" s="13" t="s">
        <v>28</v>
      </c>
      <c r="M82" s="14" t="s">
        <v>635</v>
      </c>
      <c r="N82" s="13" t="s">
        <v>627</v>
      </c>
      <c r="O82" s="13" t="s">
        <v>30</v>
      </c>
      <c r="P82" s="13" t="s">
        <v>31</v>
      </c>
      <c r="Q82" s="15">
        <v>2443300</v>
      </c>
      <c r="R82" s="15">
        <v>1113</v>
      </c>
      <c r="S82" s="16">
        <v>2719392900</v>
      </c>
      <c r="T82" s="17" t="s">
        <v>203</v>
      </c>
      <c r="U82" s="17" t="s">
        <v>202</v>
      </c>
      <c r="V82" s="1">
        <f>VLOOKUP(U82,'[1]DS nhà thầu'!$C$2:$F$56,4,0)</f>
        <v>48</v>
      </c>
    </row>
    <row r="83" spans="1:22" ht="86.4" x14ac:dyDescent="0.2">
      <c r="A83" s="7">
        <v>71</v>
      </c>
      <c r="B83" s="7" t="str">
        <f t="shared" si="2"/>
        <v>106</v>
      </c>
      <c r="C83" s="13" t="s">
        <v>681</v>
      </c>
      <c r="D83" s="13" t="s">
        <v>682</v>
      </c>
      <c r="E83" s="13" t="s">
        <v>683</v>
      </c>
      <c r="F83" s="13" t="s">
        <v>684</v>
      </c>
      <c r="G83" s="13" t="s">
        <v>243</v>
      </c>
      <c r="H83" s="13" t="s">
        <v>25</v>
      </c>
      <c r="I83" s="13" t="s">
        <v>127</v>
      </c>
      <c r="J83" s="13" t="s">
        <v>200</v>
      </c>
      <c r="K83" s="13">
        <v>4</v>
      </c>
      <c r="L83" s="13" t="s">
        <v>28</v>
      </c>
      <c r="M83" s="14">
        <v>893110265024</v>
      </c>
      <c r="N83" s="13" t="s">
        <v>685</v>
      </c>
      <c r="O83" s="13" t="s">
        <v>30</v>
      </c>
      <c r="P83" s="13" t="s">
        <v>31</v>
      </c>
      <c r="Q83" s="15">
        <v>1042000</v>
      </c>
      <c r="R83" s="15">
        <v>1932</v>
      </c>
      <c r="S83" s="16">
        <v>2013144000</v>
      </c>
      <c r="T83" s="17" t="s">
        <v>203</v>
      </c>
      <c r="U83" s="17" t="s">
        <v>202</v>
      </c>
      <c r="V83" s="1">
        <f>VLOOKUP(U83,'[1]DS nhà thầu'!$C$2:$F$56,4,0)</f>
        <v>48</v>
      </c>
    </row>
    <row r="84" spans="1:22" ht="57.6" x14ac:dyDescent="0.2">
      <c r="A84" s="7">
        <v>5</v>
      </c>
      <c r="B84" s="7" t="str">
        <f t="shared" si="2"/>
        <v>007</v>
      </c>
      <c r="C84" s="13" t="s">
        <v>72</v>
      </c>
      <c r="D84" s="13" t="s">
        <v>73</v>
      </c>
      <c r="E84" s="13" t="s">
        <v>74</v>
      </c>
      <c r="F84" s="13" t="s">
        <v>75</v>
      </c>
      <c r="G84" s="13" t="s">
        <v>76</v>
      </c>
      <c r="H84" s="13" t="s">
        <v>25</v>
      </c>
      <c r="I84" s="13" t="s">
        <v>77</v>
      </c>
      <c r="J84" s="13" t="s">
        <v>78</v>
      </c>
      <c r="K84" s="13">
        <v>1</v>
      </c>
      <c r="L84" s="13" t="s">
        <v>42</v>
      </c>
      <c r="M84" s="14">
        <v>300110029823</v>
      </c>
      <c r="N84" s="13" t="s">
        <v>79</v>
      </c>
      <c r="O84" s="13" t="s">
        <v>80</v>
      </c>
      <c r="P84" s="13" t="s">
        <v>31</v>
      </c>
      <c r="Q84" s="15">
        <v>520200</v>
      </c>
      <c r="R84" s="15">
        <v>4987</v>
      </c>
      <c r="S84" s="16">
        <v>2594237400</v>
      </c>
      <c r="T84" s="17" t="s">
        <v>82</v>
      </c>
      <c r="U84" s="17" t="s">
        <v>81</v>
      </c>
      <c r="V84" s="1">
        <f>VLOOKUP(U84,'[1]DS nhà thầu'!$C$2:$F$56,4,0)</f>
        <v>49</v>
      </c>
    </row>
    <row r="85" spans="1:22" ht="28.8" x14ac:dyDescent="0.2">
      <c r="A85" s="7">
        <v>12</v>
      </c>
      <c r="B85" s="7" t="str">
        <f t="shared" si="2"/>
        <v>018</v>
      </c>
      <c r="C85" s="13" t="s">
        <v>145</v>
      </c>
      <c r="D85" s="13" t="s">
        <v>146</v>
      </c>
      <c r="E85" s="13" t="s">
        <v>147</v>
      </c>
      <c r="F85" s="13" t="s">
        <v>148</v>
      </c>
      <c r="G85" s="13" t="s">
        <v>149</v>
      </c>
      <c r="H85" s="13" t="s">
        <v>150</v>
      </c>
      <c r="I85" s="13" t="s">
        <v>151</v>
      </c>
      <c r="J85" s="13" t="s">
        <v>152</v>
      </c>
      <c r="K85" s="13">
        <v>1</v>
      </c>
      <c r="L85" s="13" t="s">
        <v>28</v>
      </c>
      <c r="M85" s="14" t="s">
        <v>153</v>
      </c>
      <c r="N85" s="13" t="s">
        <v>154</v>
      </c>
      <c r="O85" s="13" t="s">
        <v>80</v>
      </c>
      <c r="P85" s="13" t="s">
        <v>44</v>
      </c>
      <c r="Q85" s="15">
        <v>7885</v>
      </c>
      <c r="R85" s="15">
        <v>41600</v>
      </c>
      <c r="S85" s="16">
        <v>328016000</v>
      </c>
      <c r="T85" s="17" t="s">
        <v>82</v>
      </c>
      <c r="U85" s="17" t="s">
        <v>81</v>
      </c>
      <c r="V85" s="1">
        <f>VLOOKUP(U85,'[1]DS nhà thầu'!$C$2:$F$56,4,0)</f>
        <v>49</v>
      </c>
    </row>
    <row r="86" spans="1:22" ht="28.8" x14ac:dyDescent="0.2">
      <c r="A86" s="7">
        <v>24</v>
      </c>
      <c r="B86" s="7" t="str">
        <f t="shared" si="2"/>
        <v>033</v>
      </c>
      <c r="C86" s="13" t="s">
        <v>259</v>
      </c>
      <c r="D86" s="13" t="s">
        <v>260</v>
      </c>
      <c r="E86" s="13" t="s">
        <v>261</v>
      </c>
      <c r="F86" s="13" t="s">
        <v>262</v>
      </c>
      <c r="G86" s="13" t="s">
        <v>263</v>
      </c>
      <c r="H86" s="13" t="s">
        <v>25</v>
      </c>
      <c r="I86" s="13" t="s">
        <v>264</v>
      </c>
      <c r="J86" s="13" t="s">
        <v>265</v>
      </c>
      <c r="K86" s="13">
        <v>5</v>
      </c>
      <c r="L86" s="13" t="s">
        <v>42</v>
      </c>
      <c r="M86" s="14">
        <v>899110399323</v>
      </c>
      <c r="N86" s="13" t="s">
        <v>266</v>
      </c>
      <c r="O86" s="13" t="s">
        <v>162</v>
      </c>
      <c r="P86" s="13" t="s">
        <v>69</v>
      </c>
      <c r="Q86" s="15">
        <v>17520</v>
      </c>
      <c r="R86" s="15">
        <v>103140</v>
      </c>
      <c r="S86" s="16">
        <v>1807012800</v>
      </c>
      <c r="T86" s="17" t="s">
        <v>82</v>
      </c>
      <c r="U86" s="17" t="s">
        <v>81</v>
      </c>
      <c r="V86" s="1">
        <f>VLOOKUP(U86,'[1]DS nhà thầu'!$C$2:$F$56,4,0)</f>
        <v>49</v>
      </c>
    </row>
    <row r="87" spans="1:22" ht="115.2" x14ac:dyDescent="0.2">
      <c r="A87" s="7">
        <v>39</v>
      </c>
      <c r="B87" s="7" t="str">
        <f t="shared" si="2"/>
        <v>057</v>
      </c>
      <c r="C87" s="13" t="s">
        <v>399</v>
      </c>
      <c r="D87" s="13" t="s">
        <v>400</v>
      </c>
      <c r="E87" s="13" t="s">
        <v>401</v>
      </c>
      <c r="F87" s="13" t="s">
        <v>402</v>
      </c>
      <c r="G87" s="13" t="s">
        <v>403</v>
      </c>
      <c r="H87" s="13" t="s">
        <v>312</v>
      </c>
      <c r="I87" s="13" t="s">
        <v>404</v>
      </c>
      <c r="J87" s="13" t="s">
        <v>405</v>
      </c>
      <c r="K87" s="13">
        <v>1</v>
      </c>
      <c r="L87" s="13" t="s">
        <v>132</v>
      </c>
      <c r="M87" s="14" t="s">
        <v>406</v>
      </c>
      <c r="N87" s="13" t="s">
        <v>407</v>
      </c>
      <c r="O87" s="13" t="s">
        <v>80</v>
      </c>
      <c r="P87" s="13" t="s">
        <v>408</v>
      </c>
      <c r="Q87" s="15">
        <v>1462</v>
      </c>
      <c r="R87" s="15">
        <v>110000</v>
      </c>
      <c r="S87" s="16">
        <v>160820000</v>
      </c>
      <c r="T87" s="17" t="s">
        <v>82</v>
      </c>
      <c r="U87" s="17" t="s">
        <v>81</v>
      </c>
      <c r="V87" s="1">
        <f>VLOOKUP(U87,'[1]DS nhà thầu'!$C$2:$F$56,4,0)</f>
        <v>49</v>
      </c>
    </row>
    <row r="88" spans="1:22" ht="105.6" x14ac:dyDescent="0.2">
      <c r="A88" s="7">
        <v>90</v>
      </c>
      <c r="B88" s="7" t="str">
        <f t="shared" si="2"/>
        <v>138</v>
      </c>
      <c r="C88" s="13" t="s">
        <v>821</v>
      </c>
      <c r="D88" s="13" t="s">
        <v>822</v>
      </c>
      <c r="E88" s="13" t="s">
        <v>823</v>
      </c>
      <c r="F88" s="13" t="s">
        <v>824</v>
      </c>
      <c r="G88" s="13" t="s">
        <v>825</v>
      </c>
      <c r="H88" s="13" t="s">
        <v>25</v>
      </c>
      <c r="I88" s="13" t="s">
        <v>199</v>
      </c>
      <c r="J88" s="13" t="s">
        <v>826</v>
      </c>
      <c r="K88" s="13">
        <v>1</v>
      </c>
      <c r="L88" s="13" t="s">
        <v>28</v>
      </c>
      <c r="M88" s="14" t="s">
        <v>827</v>
      </c>
      <c r="N88" s="13" t="s">
        <v>828</v>
      </c>
      <c r="O88" s="13" t="s">
        <v>829</v>
      </c>
      <c r="P88" s="13" t="s">
        <v>31</v>
      </c>
      <c r="Q88" s="15">
        <v>294000</v>
      </c>
      <c r="R88" s="15">
        <v>6589</v>
      </c>
      <c r="S88" s="16">
        <v>1937166000</v>
      </c>
      <c r="T88" s="17" t="s">
        <v>82</v>
      </c>
      <c r="U88" s="17" t="s">
        <v>81</v>
      </c>
      <c r="V88" s="1">
        <f>VLOOKUP(U88,'[1]DS nhà thầu'!$C$2:$F$56,4,0)</f>
        <v>49</v>
      </c>
    </row>
    <row r="89" spans="1:22" ht="76.8" x14ac:dyDescent="0.2">
      <c r="A89" s="7">
        <v>91</v>
      </c>
      <c r="B89" s="7" t="str">
        <f t="shared" si="2"/>
        <v>139</v>
      </c>
      <c r="C89" s="13" t="s">
        <v>830</v>
      </c>
      <c r="D89" s="13" t="s">
        <v>831</v>
      </c>
      <c r="E89" s="13" t="s">
        <v>832</v>
      </c>
      <c r="F89" s="13" t="s">
        <v>833</v>
      </c>
      <c r="G89" s="13" t="s">
        <v>834</v>
      </c>
      <c r="H89" s="13" t="s">
        <v>25</v>
      </c>
      <c r="I89" s="13" t="s">
        <v>127</v>
      </c>
      <c r="J89" s="13" t="s">
        <v>835</v>
      </c>
      <c r="K89" s="13">
        <v>1</v>
      </c>
      <c r="L89" s="13" t="s">
        <v>28</v>
      </c>
      <c r="M89" s="14" t="s">
        <v>836</v>
      </c>
      <c r="N89" s="13" t="s">
        <v>79</v>
      </c>
      <c r="O89" s="13" t="s">
        <v>80</v>
      </c>
      <c r="P89" s="13" t="s">
        <v>31</v>
      </c>
      <c r="Q89" s="15">
        <v>248810</v>
      </c>
      <c r="R89" s="15">
        <v>6500</v>
      </c>
      <c r="S89" s="16">
        <v>1617265000</v>
      </c>
      <c r="T89" s="17" t="s">
        <v>82</v>
      </c>
      <c r="U89" s="17" t="s">
        <v>81</v>
      </c>
      <c r="V89" s="1">
        <f>VLOOKUP(U89,'[1]DS nhà thầu'!$C$2:$F$56,4,0)</f>
        <v>49</v>
      </c>
    </row>
    <row r="90" spans="1:22" ht="28.8" x14ac:dyDescent="0.2">
      <c r="A90" s="7">
        <v>101</v>
      </c>
      <c r="B90" s="7" t="str">
        <f t="shared" si="2"/>
        <v>153</v>
      </c>
      <c r="C90" s="13" t="s">
        <v>901</v>
      </c>
      <c r="D90" s="13" t="s">
        <v>902</v>
      </c>
      <c r="E90" s="13" t="s">
        <v>903</v>
      </c>
      <c r="F90" s="13" t="s">
        <v>904</v>
      </c>
      <c r="G90" s="13" t="s">
        <v>905</v>
      </c>
      <c r="H90" s="13" t="s">
        <v>906</v>
      </c>
      <c r="I90" s="13" t="s">
        <v>907</v>
      </c>
      <c r="J90" s="13" t="s">
        <v>908</v>
      </c>
      <c r="K90" s="13">
        <v>1</v>
      </c>
      <c r="L90" s="13" t="s">
        <v>28</v>
      </c>
      <c r="M90" s="14" t="s">
        <v>909</v>
      </c>
      <c r="N90" s="13" t="s">
        <v>764</v>
      </c>
      <c r="O90" s="13" t="s">
        <v>765</v>
      </c>
      <c r="P90" s="13" t="s">
        <v>44</v>
      </c>
      <c r="Q90" s="15">
        <v>89310</v>
      </c>
      <c r="R90" s="15">
        <v>24690</v>
      </c>
      <c r="S90" s="16">
        <v>2205063900</v>
      </c>
      <c r="T90" s="17" t="s">
        <v>82</v>
      </c>
      <c r="U90" s="17" t="s">
        <v>81</v>
      </c>
      <c r="V90" s="1">
        <f>VLOOKUP(U90,'[1]DS nhà thầu'!$C$2:$F$56,4,0)</f>
        <v>49</v>
      </c>
    </row>
    <row r="91" spans="1:22" ht="76.8" x14ac:dyDescent="0.2">
      <c r="A91" s="7">
        <v>6</v>
      </c>
      <c r="B91" s="7" t="str">
        <f t="shared" si="2"/>
        <v>010</v>
      </c>
      <c r="C91" s="13" t="s">
        <v>85</v>
      </c>
      <c r="D91" s="13" t="s">
        <v>86</v>
      </c>
      <c r="E91" s="13" t="s">
        <v>87</v>
      </c>
      <c r="F91" s="13" t="s">
        <v>88</v>
      </c>
      <c r="G91" s="13" t="s">
        <v>89</v>
      </c>
      <c r="H91" s="13" t="s">
        <v>39</v>
      </c>
      <c r="I91" s="13" t="s">
        <v>90</v>
      </c>
      <c r="J91" s="13" t="s">
        <v>91</v>
      </c>
      <c r="K91" s="13" t="s">
        <v>92</v>
      </c>
      <c r="L91" s="13" t="s">
        <v>28</v>
      </c>
      <c r="M91" s="14" t="s">
        <v>93</v>
      </c>
      <c r="N91" s="13" t="s">
        <v>94</v>
      </c>
      <c r="O91" s="13" t="s">
        <v>30</v>
      </c>
      <c r="P91" s="13" t="s">
        <v>69</v>
      </c>
      <c r="Q91" s="15">
        <v>164900</v>
      </c>
      <c r="R91" s="15">
        <v>24000</v>
      </c>
      <c r="S91" s="16">
        <v>3957600000</v>
      </c>
      <c r="T91" s="17" t="s">
        <v>96</v>
      </c>
      <c r="U91" s="17" t="s">
        <v>95</v>
      </c>
      <c r="V91" s="1">
        <f>VLOOKUP(U91,'[1]DS nhà thầu'!$C$2:$F$56,4,0)</f>
        <v>50</v>
      </c>
    </row>
    <row r="92" spans="1:22" ht="67.2" x14ac:dyDescent="0.2">
      <c r="A92" s="7">
        <v>115</v>
      </c>
      <c r="B92" s="7" t="str">
        <f t="shared" si="2"/>
        <v>175</v>
      </c>
      <c r="C92" s="13" t="s">
        <v>1021</v>
      </c>
      <c r="D92" s="13" t="s">
        <v>1022</v>
      </c>
      <c r="E92" s="13" t="s">
        <v>1023</v>
      </c>
      <c r="F92" s="13" t="s">
        <v>1024</v>
      </c>
      <c r="G92" s="13" t="s">
        <v>1025</v>
      </c>
      <c r="H92" s="13" t="s">
        <v>39</v>
      </c>
      <c r="I92" s="13" t="s">
        <v>209</v>
      </c>
      <c r="J92" s="13" t="s">
        <v>1026</v>
      </c>
      <c r="K92" s="13" t="s">
        <v>92</v>
      </c>
      <c r="L92" s="13" t="s">
        <v>42</v>
      </c>
      <c r="M92" s="14" t="s">
        <v>1027</v>
      </c>
      <c r="N92" s="13" t="s">
        <v>94</v>
      </c>
      <c r="O92" s="13" t="s">
        <v>30</v>
      </c>
      <c r="P92" s="13" t="s">
        <v>69</v>
      </c>
      <c r="Q92" s="15">
        <v>58260</v>
      </c>
      <c r="R92" s="15">
        <v>96999</v>
      </c>
      <c r="S92" s="16">
        <v>5651161740</v>
      </c>
      <c r="T92" s="17" t="s">
        <v>96</v>
      </c>
      <c r="U92" s="17" t="s">
        <v>95</v>
      </c>
      <c r="V92" s="1">
        <f>VLOOKUP(U92,'[1]DS nhà thầu'!$C$2:$F$56,4,0)</f>
        <v>50</v>
      </c>
    </row>
    <row r="93" spans="1:22" ht="38.4" x14ac:dyDescent="0.2">
      <c r="A93" s="7">
        <v>32</v>
      </c>
      <c r="B93" s="7" t="str">
        <f t="shared" si="2"/>
        <v>046</v>
      </c>
      <c r="C93" s="13" t="s">
        <v>335</v>
      </c>
      <c r="D93" s="13" t="s">
        <v>336</v>
      </c>
      <c r="E93" s="13" t="s">
        <v>337</v>
      </c>
      <c r="F93" s="13" t="s">
        <v>338</v>
      </c>
      <c r="G93" s="13" t="s">
        <v>339</v>
      </c>
      <c r="H93" s="13" t="s">
        <v>25</v>
      </c>
      <c r="I93" s="13" t="s">
        <v>199</v>
      </c>
      <c r="J93" s="13" t="s">
        <v>340</v>
      </c>
      <c r="K93" s="13" t="s">
        <v>320</v>
      </c>
      <c r="L93" s="13" t="s">
        <v>42</v>
      </c>
      <c r="M93" s="14" t="s">
        <v>341</v>
      </c>
      <c r="N93" s="13" t="s">
        <v>342</v>
      </c>
      <c r="O93" s="13" t="s">
        <v>343</v>
      </c>
      <c r="P93" s="13" t="s">
        <v>31</v>
      </c>
      <c r="Q93" s="15">
        <v>1803250</v>
      </c>
      <c r="R93" s="15">
        <v>3450</v>
      </c>
      <c r="S93" s="16">
        <v>6221212500</v>
      </c>
      <c r="T93" s="17" t="s">
        <v>345</v>
      </c>
      <c r="U93" s="17" t="s">
        <v>344</v>
      </c>
      <c r="V93" s="1">
        <f>VLOOKUP(U93,'[1]DS nhà thầu'!$C$2:$F$56,4,0)</f>
        <v>51</v>
      </c>
    </row>
    <row r="94" spans="1:22" ht="28.8" x14ac:dyDescent="0.2">
      <c r="A94" s="7">
        <v>42</v>
      </c>
      <c r="B94" s="7" t="str">
        <f t="shared" si="2"/>
        <v>061</v>
      </c>
      <c r="C94" s="13" t="s">
        <v>430</v>
      </c>
      <c r="D94" s="13" t="s">
        <v>431</v>
      </c>
      <c r="E94" s="13" t="s">
        <v>432</v>
      </c>
      <c r="F94" s="13" t="s">
        <v>433</v>
      </c>
      <c r="G94" s="13" t="s">
        <v>434</v>
      </c>
      <c r="H94" s="13" t="s">
        <v>25</v>
      </c>
      <c r="I94" s="13" t="s">
        <v>199</v>
      </c>
      <c r="J94" s="13" t="s">
        <v>293</v>
      </c>
      <c r="K94" s="13" t="s">
        <v>435</v>
      </c>
      <c r="L94" s="13" t="s">
        <v>28</v>
      </c>
      <c r="M94" s="14" t="s">
        <v>436</v>
      </c>
      <c r="N94" s="13" t="s">
        <v>437</v>
      </c>
      <c r="O94" s="13" t="s">
        <v>323</v>
      </c>
      <c r="P94" s="13" t="s">
        <v>31</v>
      </c>
      <c r="Q94" s="15">
        <v>897900</v>
      </c>
      <c r="R94" s="15">
        <v>3750</v>
      </c>
      <c r="S94" s="16">
        <v>3367125000</v>
      </c>
      <c r="T94" s="17" t="s">
        <v>345</v>
      </c>
      <c r="U94" s="17" t="s">
        <v>344</v>
      </c>
      <c r="V94" s="1">
        <f>VLOOKUP(U94,'[1]DS nhà thầu'!$C$2:$F$56,4,0)</f>
        <v>51</v>
      </c>
    </row>
    <row r="95" spans="1:22" ht="28.8" x14ac:dyDescent="0.2">
      <c r="A95" s="7">
        <v>43</v>
      </c>
      <c r="B95" s="7" t="str">
        <f t="shared" si="2"/>
        <v>062</v>
      </c>
      <c r="C95" s="13" t="s">
        <v>438</v>
      </c>
      <c r="D95" s="13" t="s">
        <v>439</v>
      </c>
      <c r="E95" s="13" t="s">
        <v>440</v>
      </c>
      <c r="F95" s="13" t="s">
        <v>433</v>
      </c>
      <c r="G95" s="13" t="s">
        <v>434</v>
      </c>
      <c r="H95" s="13" t="s">
        <v>25</v>
      </c>
      <c r="I95" s="13" t="s">
        <v>199</v>
      </c>
      <c r="J95" s="13" t="s">
        <v>441</v>
      </c>
      <c r="K95" s="13" t="s">
        <v>442</v>
      </c>
      <c r="L95" s="13" t="s">
        <v>28</v>
      </c>
      <c r="M95" s="14" t="s">
        <v>443</v>
      </c>
      <c r="N95" s="13" t="s">
        <v>444</v>
      </c>
      <c r="O95" s="13" t="s">
        <v>323</v>
      </c>
      <c r="P95" s="13" t="s">
        <v>31</v>
      </c>
      <c r="Q95" s="15">
        <v>639200</v>
      </c>
      <c r="R95" s="15">
        <v>3200</v>
      </c>
      <c r="S95" s="16">
        <v>2045440000</v>
      </c>
      <c r="T95" s="17" t="s">
        <v>345</v>
      </c>
      <c r="U95" s="17" t="s">
        <v>344</v>
      </c>
      <c r="V95" s="1">
        <f>VLOOKUP(U95,'[1]DS nhà thầu'!$C$2:$F$56,4,0)</f>
        <v>51</v>
      </c>
    </row>
    <row r="96" spans="1:22" ht="67.2" x14ac:dyDescent="0.2">
      <c r="A96" s="7">
        <v>52</v>
      </c>
      <c r="B96" s="7" t="str">
        <f t="shared" si="2"/>
        <v>073</v>
      </c>
      <c r="C96" s="13" t="s">
        <v>523</v>
      </c>
      <c r="D96" s="13" t="s">
        <v>524</v>
      </c>
      <c r="E96" s="13" t="s">
        <v>525</v>
      </c>
      <c r="F96" s="13" t="s">
        <v>526</v>
      </c>
      <c r="G96" s="13" t="s">
        <v>527</v>
      </c>
      <c r="H96" s="13" t="s">
        <v>39</v>
      </c>
      <c r="I96" s="13" t="s">
        <v>528</v>
      </c>
      <c r="J96" s="13" t="s">
        <v>529</v>
      </c>
      <c r="K96" s="13" t="s">
        <v>530</v>
      </c>
      <c r="L96" s="13" t="s">
        <v>28</v>
      </c>
      <c r="M96" s="14" t="s">
        <v>531</v>
      </c>
      <c r="N96" s="13" t="s">
        <v>532</v>
      </c>
      <c r="O96" s="13" t="s">
        <v>533</v>
      </c>
      <c r="P96" s="13" t="s">
        <v>44</v>
      </c>
      <c r="Q96" s="15">
        <v>31880</v>
      </c>
      <c r="R96" s="15">
        <v>150150</v>
      </c>
      <c r="S96" s="16">
        <v>4786782000</v>
      </c>
      <c r="T96" s="17" t="s">
        <v>345</v>
      </c>
      <c r="U96" s="17" t="s">
        <v>344</v>
      </c>
      <c r="V96" s="1">
        <f>VLOOKUP(U96,'[1]DS nhà thầu'!$C$2:$F$56,4,0)</f>
        <v>51</v>
      </c>
    </row>
    <row r="97" spans="1:22" ht="96" x14ac:dyDescent="0.2">
      <c r="A97" s="7">
        <v>11</v>
      </c>
      <c r="B97" s="7" t="str">
        <f t="shared" si="2"/>
        <v>017</v>
      </c>
      <c r="C97" s="13" t="s">
        <v>136</v>
      </c>
      <c r="D97" s="13" t="s">
        <v>137</v>
      </c>
      <c r="E97" s="13" t="s">
        <v>138</v>
      </c>
      <c r="F97" s="13" t="s">
        <v>139</v>
      </c>
      <c r="G97" s="13" t="s">
        <v>140</v>
      </c>
      <c r="H97" s="13" t="s">
        <v>39</v>
      </c>
      <c r="I97" s="13" t="s">
        <v>40</v>
      </c>
      <c r="J97" s="13" t="s">
        <v>141</v>
      </c>
      <c r="K97" s="13">
        <v>1</v>
      </c>
      <c r="L97" s="13" t="s">
        <v>28</v>
      </c>
      <c r="M97" s="14" t="s">
        <v>142</v>
      </c>
      <c r="N97" s="13" t="s">
        <v>143</v>
      </c>
      <c r="O97" s="13" t="s">
        <v>144</v>
      </c>
      <c r="P97" s="13" t="s">
        <v>69</v>
      </c>
      <c r="Q97" s="15">
        <v>410</v>
      </c>
      <c r="R97" s="15">
        <v>49450</v>
      </c>
      <c r="S97" s="16">
        <v>20274500</v>
      </c>
      <c r="T97" s="17" t="s">
        <v>135</v>
      </c>
      <c r="U97" s="17" t="s">
        <v>134</v>
      </c>
      <c r="V97" s="1">
        <f>VLOOKUP(U97,'[1]DS nhà thầu'!$C$2:$F$56,4,0)</f>
        <v>52</v>
      </c>
    </row>
    <row r="98" spans="1:22" ht="38.4" x14ac:dyDescent="0.2">
      <c r="A98" s="7">
        <v>13</v>
      </c>
      <c r="B98" s="7" t="str">
        <f t="shared" si="2"/>
        <v>019</v>
      </c>
      <c r="C98" s="13" t="s">
        <v>155</v>
      </c>
      <c r="D98" s="13" t="s">
        <v>156</v>
      </c>
      <c r="E98" s="13" t="s">
        <v>157</v>
      </c>
      <c r="F98" s="13" t="s">
        <v>158</v>
      </c>
      <c r="G98" s="13" t="s">
        <v>149</v>
      </c>
      <c r="H98" s="13" t="s">
        <v>39</v>
      </c>
      <c r="I98" s="13" t="s">
        <v>40</v>
      </c>
      <c r="J98" s="13" t="s">
        <v>159</v>
      </c>
      <c r="K98" s="13">
        <v>2</v>
      </c>
      <c r="L98" s="13" t="s">
        <v>28</v>
      </c>
      <c r="M98" s="14" t="s">
        <v>160</v>
      </c>
      <c r="N98" s="13" t="s">
        <v>161</v>
      </c>
      <c r="O98" s="13" t="s">
        <v>162</v>
      </c>
      <c r="P98" s="13" t="s">
        <v>44</v>
      </c>
      <c r="Q98" s="15">
        <v>3550</v>
      </c>
      <c r="R98" s="15">
        <v>19500</v>
      </c>
      <c r="S98" s="16">
        <v>69225000</v>
      </c>
      <c r="T98" s="17" t="s">
        <v>135</v>
      </c>
      <c r="U98" s="17" t="s">
        <v>134</v>
      </c>
      <c r="V98" s="1">
        <f>VLOOKUP(U98,'[1]DS nhà thầu'!$C$2:$F$56,4,0)</f>
        <v>52</v>
      </c>
    </row>
    <row r="99" spans="1:22" ht="38.4" x14ac:dyDescent="0.2">
      <c r="A99" s="7">
        <v>35</v>
      </c>
      <c r="B99" s="7" t="str">
        <f t="shared" si="2"/>
        <v>051</v>
      </c>
      <c r="C99" s="13" t="s">
        <v>364</v>
      </c>
      <c r="D99" s="13" t="s">
        <v>365</v>
      </c>
      <c r="E99" s="13" t="s">
        <v>366</v>
      </c>
      <c r="F99" s="13" t="s">
        <v>367</v>
      </c>
      <c r="G99" s="13" t="s">
        <v>368</v>
      </c>
      <c r="H99" s="13" t="s">
        <v>39</v>
      </c>
      <c r="I99" s="13" t="s">
        <v>369</v>
      </c>
      <c r="J99" s="13" t="s">
        <v>370</v>
      </c>
      <c r="K99" s="13">
        <v>1</v>
      </c>
      <c r="L99" s="13" t="s">
        <v>371</v>
      </c>
      <c r="M99" s="14" t="s">
        <v>372</v>
      </c>
      <c r="N99" s="13" t="s">
        <v>373</v>
      </c>
      <c r="O99" s="13" t="s">
        <v>374</v>
      </c>
      <c r="P99" s="13" t="s">
        <v>44</v>
      </c>
      <c r="Q99" s="15">
        <v>511</v>
      </c>
      <c r="R99" s="15">
        <v>120000</v>
      </c>
      <c r="S99" s="16">
        <v>61320000</v>
      </c>
      <c r="T99" s="17" t="s">
        <v>135</v>
      </c>
      <c r="U99" s="17" t="s">
        <v>134</v>
      </c>
      <c r="V99" s="1">
        <f>VLOOKUP(U99,'[1]DS nhà thầu'!$C$2:$F$56,4,0)</f>
        <v>52</v>
      </c>
    </row>
    <row r="100" spans="1:22" ht="86.4" x14ac:dyDescent="0.2">
      <c r="A100" s="7">
        <v>53</v>
      </c>
      <c r="B100" s="7" t="str">
        <f t="shared" ref="B100:B120" si="3">RIGHT(D100,3)</f>
        <v>074</v>
      </c>
      <c r="C100" s="13" t="s">
        <v>534</v>
      </c>
      <c r="D100" s="13" t="s">
        <v>535</v>
      </c>
      <c r="E100" s="13" t="s">
        <v>536</v>
      </c>
      <c r="F100" s="13" t="s">
        <v>537</v>
      </c>
      <c r="G100" s="13" t="s">
        <v>538</v>
      </c>
      <c r="H100" s="13" t="s">
        <v>39</v>
      </c>
      <c r="I100" s="13" t="s">
        <v>528</v>
      </c>
      <c r="J100" s="13" t="s">
        <v>539</v>
      </c>
      <c r="K100" s="13">
        <v>1</v>
      </c>
      <c r="L100" s="13" t="s">
        <v>540</v>
      </c>
      <c r="M100" s="14" t="s">
        <v>541</v>
      </c>
      <c r="N100" s="13" t="s">
        <v>542</v>
      </c>
      <c r="O100" s="13" t="s">
        <v>80</v>
      </c>
      <c r="P100" s="13" t="s">
        <v>69</v>
      </c>
      <c r="Q100" s="15">
        <v>80670</v>
      </c>
      <c r="R100" s="15">
        <v>55000</v>
      </c>
      <c r="S100" s="16">
        <v>4436850000</v>
      </c>
      <c r="T100" s="17" t="s">
        <v>135</v>
      </c>
      <c r="U100" s="17" t="s">
        <v>134</v>
      </c>
      <c r="V100" s="1">
        <f>VLOOKUP(U100,'[1]DS nhà thầu'!$C$2:$F$56,4,0)</f>
        <v>52</v>
      </c>
    </row>
    <row r="101" spans="1:22" ht="86.4" x14ac:dyDescent="0.2">
      <c r="A101" s="7">
        <v>54</v>
      </c>
      <c r="B101" s="7" t="str">
        <f t="shared" si="3"/>
        <v>075</v>
      </c>
      <c r="C101" s="13" t="s">
        <v>543</v>
      </c>
      <c r="D101" s="13" t="s">
        <v>544</v>
      </c>
      <c r="E101" s="13" t="s">
        <v>536</v>
      </c>
      <c r="F101" s="13" t="s">
        <v>537</v>
      </c>
      <c r="G101" s="13" t="s">
        <v>538</v>
      </c>
      <c r="H101" s="13" t="s">
        <v>39</v>
      </c>
      <c r="I101" s="13" t="s">
        <v>528</v>
      </c>
      <c r="J101" s="13" t="s">
        <v>539</v>
      </c>
      <c r="K101" s="13">
        <v>2</v>
      </c>
      <c r="L101" s="13" t="s">
        <v>540</v>
      </c>
      <c r="M101" s="14" t="s">
        <v>541</v>
      </c>
      <c r="N101" s="13" t="s">
        <v>542</v>
      </c>
      <c r="O101" s="13" t="s">
        <v>80</v>
      </c>
      <c r="P101" s="13" t="s">
        <v>69</v>
      </c>
      <c r="Q101" s="15">
        <v>51430</v>
      </c>
      <c r="R101" s="15">
        <v>55000</v>
      </c>
      <c r="S101" s="16">
        <v>2828650000</v>
      </c>
      <c r="T101" s="17" t="s">
        <v>135</v>
      </c>
      <c r="U101" s="17" t="s">
        <v>134</v>
      </c>
      <c r="V101" s="1">
        <f>VLOOKUP(U101,'[1]DS nhà thầu'!$C$2:$F$56,4,0)</f>
        <v>52</v>
      </c>
    </row>
    <row r="102" spans="1:22" ht="57.6" x14ac:dyDescent="0.2">
      <c r="A102" s="7">
        <v>83</v>
      </c>
      <c r="B102" s="7" t="str">
        <f t="shared" si="3"/>
        <v>129</v>
      </c>
      <c r="C102" s="13" t="s">
        <v>772</v>
      </c>
      <c r="D102" s="13" t="s">
        <v>773</v>
      </c>
      <c r="E102" s="13" t="s">
        <v>774</v>
      </c>
      <c r="F102" s="13" t="s">
        <v>775</v>
      </c>
      <c r="G102" s="13" t="s">
        <v>776</v>
      </c>
      <c r="H102" s="13" t="s">
        <v>312</v>
      </c>
      <c r="I102" s="13" t="s">
        <v>777</v>
      </c>
      <c r="J102" s="13" t="s">
        <v>778</v>
      </c>
      <c r="K102" s="13">
        <v>1</v>
      </c>
      <c r="L102" s="13" t="s">
        <v>132</v>
      </c>
      <c r="M102" s="14" t="s">
        <v>779</v>
      </c>
      <c r="N102" s="13" t="s">
        <v>363</v>
      </c>
      <c r="O102" s="13" t="s">
        <v>80</v>
      </c>
      <c r="P102" s="13" t="s">
        <v>44</v>
      </c>
      <c r="Q102" s="15">
        <v>6490</v>
      </c>
      <c r="R102" s="15">
        <v>36800</v>
      </c>
      <c r="S102" s="16">
        <v>238832000</v>
      </c>
      <c r="T102" s="17" t="s">
        <v>135</v>
      </c>
      <c r="U102" s="17" t="s">
        <v>134</v>
      </c>
      <c r="V102" s="1">
        <f>VLOOKUP(U102,'[1]DS nhà thầu'!$C$2:$F$56,4,0)</f>
        <v>52</v>
      </c>
    </row>
    <row r="103" spans="1:22" ht="38.4" x14ac:dyDescent="0.2">
      <c r="A103" s="7">
        <v>93</v>
      </c>
      <c r="B103" s="7" t="str">
        <f t="shared" si="3"/>
        <v>144</v>
      </c>
      <c r="C103" s="13" t="s">
        <v>843</v>
      </c>
      <c r="D103" s="13" t="s">
        <v>844</v>
      </c>
      <c r="E103" s="13" t="s">
        <v>845</v>
      </c>
      <c r="F103" s="13" t="s">
        <v>846</v>
      </c>
      <c r="G103" s="13" t="s">
        <v>847</v>
      </c>
      <c r="H103" s="13" t="s">
        <v>39</v>
      </c>
      <c r="I103" s="13" t="s">
        <v>40</v>
      </c>
      <c r="J103" s="13" t="s">
        <v>370</v>
      </c>
      <c r="K103" s="13">
        <v>1</v>
      </c>
      <c r="L103" s="13" t="s">
        <v>28</v>
      </c>
      <c r="M103" s="14" t="s">
        <v>848</v>
      </c>
      <c r="N103" s="13" t="s">
        <v>363</v>
      </c>
      <c r="O103" s="13" t="s">
        <v>144</v>
      </c>
      <c r="P103" s="13" t="s">
        <v>44</v>
      </c>
      <c r="Q103" s="15">
        <v>2336</v>
      </c>
      <c r="R103" s="15">
        <v>121275</v>
      </c>
      <c r="S103" s="16">
        <v>283298400</v>
      </c>
      <c r="T103" s="17" t="s">
        <v>135</v>
      </c>
      <c r="U103" s="17" t="s">
        <v>134</v>
      </c>
      <c r="V103" s="1">
        <f>VLOOKUP(U103,'[1]DS nhà thầu'!$C$2:$F$56,4,0)</f>
        <v>52</v>
      </c>
    </row>
    <row r="104" spans="1:22" ht="38.4" x14ac:dyDescent="0.2">
      <c r="A104" s="7">
        <v>94</v>
      </c>
      <c r="B104" s="7" t="str">
        <f t="shared" si="3"/>
        <v>145</v>
      </c>
      <c r="C104" s="13" t="s">
        <v>849</v>
      </c>
      <c r="D104" s="13" t="s">
        <v>850</v>
      </c>
      <c r="E104" s="13" t="s">
        <v>851</v>
      </c>
      <c r="F104" s="13" t="s">
        <v>846</v>
      </c>
      <c r="G104" s="13" t="s">
        <v>852</v>
      </c>
      <c r="H104" s="13" t="s">
        <v>39</v>
      </c>
      <c r="I104" s="13" t="s">
        <v>853</v>
      </c>
      <c r="J104" s="13" t="s">
        <v>854</v>
      </c>
      <c r="K104" s="13">
        <v>1</v>
      </c>
      <c r="L104" s="13" t="s">
        <v>28</v>
      </c>
      <c r="M104" s="14" t="s">
        <v>855</v>
      </c>
      <c r="N104" s="13" t="s">
        <v>363</v>
      </c>
      <c r="O104" s="13" t="s">
        <v>144</v>
      </c>
      <c r="P104" s="13" t="s">
        <v>856</v>
      </c>
      <c r="Q104" s="15">
        <v>230</v>
      </c>
      <c r="R104" s="15">
        <v>194500</v>
      </c>
      <c r="S104" s="16">
        <v>44735000</v>
      </c>
      <c r="T104" s="17" t="s">
        <v>135</v>
      </c>
      <c r="U104" s="17" t="s">
        <v>134</v>
      </c>
      <c r="V104" s="1">
        <f>VLOOKUP(U104,'[1]DS nhà thầu'!$C$2:$F$56,4,0)</f>
        <v>52</v>
      </c>
    </row>
    <row r="105" spans="1:22" ht="28.8" x14ac:dyDescent="0.2">
      <c r="A105" s="7">
        <v>100</v>
      </c>
      <c r="B105" s="7" t="str">
        <f t="shared" si="3"/>
        <v>152</v>
      </c>
      <c r="C105" s="13" t="s">
        <v>894</v>
      </c>
      <c r="D105" s="13" t="s">
        <v>895</v>
      </c>
      <c r="E105" s="13" t="s">
        <v>896</v>
      </c>
      <c r="F105" s="13" t="s">
        <v>897</v>
      </c>
      <c r="G105" s="13" t="s">
        <v>898</v>
      </c>
      <c r="H105" s="13" t="s">
        <v>118</v>
      </c>
      <c r="I105" s="13" t="s">
        <v>119</v>
      </c>
      <c r="J105" s="13" t="s">
        <v>899</v>
      </c>
      <c r="K105" s="13">
        <v>1</v>
      </c>
      <c r="L105" s="13" t="s">
        <v>540</v>
      </c>
      <c r="M105" s="14">
        <v>540110001624</v>
      </c>
      <c r="N105" s="13" t="s">
        <v>900</v>
      </c>
      <c r="O105" s="13" t="s">
        <v>133</v>
      </c>
      <c r="P105" s="13" t="s">
        <v>69</v>
      </c>
      <c r="Q105" s="15">
        <v>480</v>
      </c>
      <c r="R105" s="15">
        <v>39380</v>
      </c>
      <c r="S105" s="16">
        <v>18902400</v>
      </c>
      <c r="T105" s="17" t="s">
        <v>135</v>
      </c>
      <c r="U105" s="17" t="s">
        <v>134</v>
      </c>
      <c r="V105" s="1">
        <f>VLOOKUP(U105,'[1]DS nhà thầu'!$C$2:$F$56,4,0)</f>
        <v>52</v>
      </c>
    </row>
    <row r="106" spans="1:22" ht="28.8" x14ac:dyDescent="0.2">
      <c r="A106" s="7">
        <v>102</v>
      </c>
      <c r="B106" s="7" t="str">
        <f t="shared" si="3"/>
        <v>154</v>
      </c>
      <c r="C106" s="13" t="s">
        <v>910</v>
      </c>
      <c r="D106" s="13" t="s">
        <v>911</v>
      </c>
      <c r="E106" s="13" t="s">
        <v>912</v>
      </c>
      <c r="F106" s="13" t="s">
        <v>904</v>
      </c>
      <c r="G106" s="13" t="s">
        <v>818</v>
      </c>
      <c r="H106" s="13" t="s">
        <v>39</v>
      </c>
      <c r="I106" s="13" t="s">
        <v>369</v>
      </c>
      <c r="J106" s="13" t="s">
        <v>908</v>
      </c>
      <c r="K106" s="13">
        <v>5</v>
      </c>
      <c r="L106" s="13" t="s">
        <v>42</v>
      </c>
      <c r="M106" s="14" t="s">
        <v>913</v>
      </c>
      <c r="N106" s="13" t="s">
        <v>161</v>
      </c>
      <c r="O106" s="13" t="s">
        <v>162</v>
      </c>
      <c r="P106" s="13" t="s">
        <v>44</v>
      </c>
      <c r="Q106" s="15">
        <v>22700</v>
      </c>
      <c r="R106" s="15">
        <v>24600</v>
      </c>
      <c r="S106" s="16">
        <v>558420000</v>
      </c>
      <c r="T106" s="17" t="s">
        <v>135</v>
      </c>
      <c r="U106" s="17" t="s">
        <v>134</v>
      </c>
      <c r="V106" s="1">
        <f>VLOOKUP(U106,'[1]DS nhà thầu'!$C$2:$F$56,4,0)</f>
        <v>52</v>
      </c>
    </row>
    <row r="107" spans="1:22" ht="38.4" x14ac:dyDescent="0.2">
      <c r="A107" s="7">
        <v>106</v>
      </c>
      <c r="B107" s="7" t="str">
        <f t="shared" si="3"/>
        <v>161</v>
      </c>
      <c r="C107" s="13" t="s">
        <v>937</v>
      </c>
      <c r="D107" s="13" t="s">
        <v>938</v>
      </c>
      <c r="E107" s="13" t="s">
        <v>939</v>
      </c>
      <c r="F107" s="13" t="s">
        <v>940</v>
      </c>
      <c r="G107" s="13" t="s">
        <v>941</v>
      </c>
      <c r="H107" s="13" t="s">
        <v>942</v>
      </c>
      <c r="I107" s="13" t="s">
        <v>943</v>
      </c>
      <c r="J107" s="13" t="s">
        <v>944</v>
      </c>
      <c r="K107" s="13">
        <v>1</v>
      </c>
      <c r="L107" s="13" t="s">
        <v>28</v>
      </c>
      <c r="M107" s="14">
        <v>840115067923</v>
      </c>
      <c r="N107" s="13" t="s">
        <v>945</v>
      </c>
      <c r="O107" s="13" t="s">
        <v>573</v>
      </c>
      <c r="P107" s="13" t="s">
        <v>946</v>
      </c>
      <c r="Q107" s="15">
        <v>17570</v>
      </c>
      <c r="R107" s="15">
        <v>49000</v>
      </c>
      <c r="S107" s="16">
        <v>860930000</v>
      </c>
      <c r="T107" s="17" t="s">
        <v>135</v>
      </c>
      <c r="U107" s="17" t="s">
        <v>134</v>
      </c>
      <c r="V107" s="1">
        <f>VLOOKUP(U107,'[1]DS nhà thầu'!$C$2:$F$56,4,0)</f>
        <v>52</v>
      </c>
    </row>
    <row r="108" spans="1:22" ht="38.4" x14ac:dyDescent="0.2">
      <c r="A108" s="7">
        <v>109</v>
      </c>
      <c r="B108" s="7" t="str">
        <f t="shared" si="3"/>
        <v>165</v>
      </c>
      <c r="C108" s="13" t="s">
        <v>966</v>
      </c>
      <c r="D108" s="13" t="s">
        <v>967</v>
      </c>
      <c r="E108" s="13" t="s">
        <v>968</v>
      </c>
      <c r="F108" s="13" t="s">
        <v>968</v>
      </c>
      <c r="G108" s="13" t="s">
        <v>969</v>
      </c>
      <c r="H108" s="13" t="s">
        <v>970</v>
      </c>
      <c r="I108" s="13" t="s">
        <v>971</v>
      </c>
      <c r="J108" s="13" t="s">
        <v>972</v>
      </c>
      <c r="K108" s="13">
        <v>1</v>
      </c>
      <c r="L108" s="13" t="s">
        <v>28</v>
      </c>
      <c r="M108" s="14" t="s">
        <v>973</v>
      </c>
      <c r="N108" s="13" t="s">
        <v>974</v>
      </c>
      <c r="O108" s="13" t="s">
        <v>975</v>
      </c>
      <c r="P108" s="13" t="s">
        <v>479</v>
      </c>
      <c r="Q108" s="15">
        <v>2152</v>
      </c>
      <c r="R108" s="15">
        <v>1552000</v>
      </c>
      <c r="S108" s="16">
        <v>3339904000</v>
      </c>
      <c r="T108" s="17" t="s">
        <v>135</v>
      </c>
      <c r="U108" s="17" t="s">
        <v>134</v>
      </c>
      <c r="V108" s="1">
        <f>VLOOKUP(U108,'[1]DS nhà thầu'!$C$2:$F$56,4,0)</f>
        <v>52</v>
      </c>
    </row>
    <row r="109" spans="1:22" ht="38.4" x14ac:dyDescent="0.2">
      <c r="A109" s="7">
        <v>16</v>
      </c>
      <c r="B109" s="7" t="str">
        <f t="shared" si="3"/>
        <v>023</v>
      </c>
      <c r="C109" s="13" t="s">
        <v>181</v>
      </c>
      <c r="D109" s="13" t="s">
        <v>182</v>
      </c>
      <c r="E109" s="13" t="s">
        <v>183</v>
      </c>
      <c r="F109" s="13" t="s">
        <v>184</v>
      </c>
      <c r="G109" s="13" t="s">
        <v>185</v>
      </c>
      <c r="H109" s="13" t="s">
        <v>25</v>
      </c>
      <c r="I109" s="13" t="s">
        <v>186</v>
      </c>
      <c r="J109" s="13" t="s">
        <v>187</v>
      </c>
      <c r="K109" s="13">
        <v>2</v>
      </c>
      <c r="L109" s="13" t="s">
        <v>188</v>
      </c>
      <c r="M109" s="14" t="s">
        <v>189</v>
      </c>
      <c r="N109" s="13" t="s">
        <v>190</v>
      </c>
      <c r="O109" s="13" t="s">
        <v>191</v>
      </c>
      <c r="P109" s="13" t="s">
        <v>31</v>
      </c>
      <c r="Q109" s="15">
        <v>293000</v>
      </c>
      <c r="R109" s="15">
        <v>3750</v>
      </c>
      <c r="S109" s="16">
        <v>1098750000</v>
      </c>
      <c r="T109" s="17" t="s">
        <v>193</v>
      </c>
      <c r="U109" s="17" t="s">
        <v>192</v>
      </c>
      <c r="V109" s="1">
        <f>VLOOKUP(U109,'[1]DS nhà thầu'!$C$2:$F$56,4,0)</f>
        <v>53</v>
      </c>
    </row>
    <row r="110" spans="1:22" ht="38.4" x14ac:dyDescent="0.2">
      <c r="A110" s="7">
        <v>23</v>
      </c>
      <c r="B110" s="7" t="str">
        <f t="shared" si="3"/>
        <v>032</v>
      </c>
      <c r="C110" s="13" t="s">
        <v>250</v>
      </c>
      <c r="D110" s="13" t="s">
        <v>251</v>
      </c>
      <c r="E110" s="13" t="s">
        <v>252</v>
      </c>
      <c r="F110" s="13" t="s">
        <v>253</v>
      </c>
      <c r="G110" s="13" t="s">
        <v>224</v>
      </c>
      <c r="H110" s="13" t="s">
        <v>39</v>
      </c>
      <c r="I110" s="13" t="s">
        <v>254</v>
      </c>
      <c r="J110" s="13" t="s">
        <v>255</v>
      </c>
      <c r="K110" s="13">
        <v>2</v>
      </c>
      <c r="L110" s="13" t="s">
        <v>188</v>
      </c>
      <c r="M110" s="14" t="s">
        <v>256</v>
      </c>
      <c r="N110" s="13" t="s">
        <v>257</v>
      </c>
      <c r="O110" s="13" t="s">
        <v>191</v>
      </c>
      <c r="P110" s="13" t="s">
        <v>258</v>
      </c>
      <c r="Q110" s="15">
        <v>89500</v>
      </c>
      <c r="R110" s="15">
        <v>64000</v>
      </c>
      <c r="S110" s="16">
        <v>5728000000</v>
      </c>
      <c r="T110" s="17" t="s">
        <v>193</v>
      </c>
      <c r="U110" s="17" t="s">
        <v>192</v>
      </c>
      <c r="V110" s="1">
        <f>VLOOKUP(U110,'[1]DS nhà thầu'!$C$2:$F$56,4,0)</f>
        <v>53</v>
      </c>
    </row>
    <row r="111" spans="1:22" ht="38.4" x14ac:dyDescent="0.2">
      <c r="A111" s="7">
        <v>37</v>
      </c>
      <c r="B111" s="7" t="str">
        <f t="shared" si="3"/>
        <v>055</v>
      </c>
      <c r="C111" s="13" t="s">
        <v>385</v>
      </c>
      <c r="D111" s="13" t="s">
        <v>386</v>
      </c>
      <c r="E111" s="13" t="s">
        <v>387</v>
      </c>
      <c r="F111" s="13" t="s">
        <v>388</v>
      </c>
      <c r="G111" s="13" t="s">
        <v>389</v>
      </c>
      <c r="H111" s="13" t="s">
        <v>25</v>
      </c>
      <c r="I111" s="13" t="s">
        <v>186</v>
      </c>
      <c r="J111" s="13" t="s">
        <v>187</v>
      </c>
      <c r="K111" s="13">
        <v>2</v>
      </c>
      <c r="L111" s="13" t="s">
        <v>188</v>
      </c>
      <c r="M111" s="14" t="s">
        <v>390</v>
      </c>
      <c r="N111" s="13" t="s">
        <v>190</v>
      </c>
      <c r="O111" s="13" t="s">
        <v>191</v>
      </c>
      <c r="P111" s="13" t="s">
        <v>31</v>
      </c>
      <c r="Q111" s="15">
        <v>218000</v>
      </c>
      <c r="R111" s="15">
        <v>6300</v>
      </c>
      <c r="S111" s="16">
        <v>1373400000</v>
      </c>
      <c r="T111" s="17" t="s">
        <v>193</v>
      </c>
      <c r="U111" s="17" t="s">
        <v>192</v>
      </c>
      <c r="V111" s="1">
        <f>VLOOKUP(U111,'[1]DS nhà thầu'!$C$2:$F$56,4,0)</f>
        <v>53</v>
      </c>
    </row>
    <row r="112" spans="1:22" ht="48" x14ac:dyDescent="0.2">
      <c r="A112" s="7">
        <v>50</v>
      </c>
      <c r="B112" s="7" t="str">
        <f t="shared" si="3"/>
        <v>071</v>
      </c>
      <c r="C112" s="13" t="s">
        <v>504</v>
      </c>
      <c r="D112" s="13" t="s">
        <v>505</v>
      </c>
      <c r="E112" s="13" t="s">
        <v>506</v>
      </c>
      <c r="F112" s="13" t="s">
        <v>507</v>
      </c>
      <c r="G112" s="13" t="s">
        <v>508</v>
      </c>
      <c r="H112" s="13" t="s">
        <v>39</v>
      </c>
      <c r="I112" s="13" t="s">
        <v>509</v>
      </c>
      <c r="J112" s="13" t="s">
        <v>510</v>
      </c>
      <c r="K112" s="13">
        <v>5</v>
      </c>
      <c r="L112" s="13" t="s">
        <v>188</v>
      </c>
      <c r="M112" s="14" t="s">
        <v>511</v>
      </c>
      <c r="N112" s="13" t="s">
        <v>512</v>
      </c>
      <c r="O112" s="13" t="s">
        <v>513</v>
      </c>
      <c r="P112" s="13" t="s">
        <v>44</v>
      </c>
      <c r="Q112" s="15">
        <v>18000</v>
      </c>
      <c r="R112" s="15">
        <v>119500</v>
      </c>
      <c r="S112" s="16">
        <v>2151000000</v>
      </c>
      <c r="T112" s="17" t="s">
        <v>193</v>
      </c>
      <c r="U112" s="17" t="s">
        <v>192</v>
      </c>
      <c r="V112" s="1">
        <f>VLOOKUP(U112,'[1]DS nhà thầu'!$C$2:$F$56,4,0)</f>
        <v>53</v>
      </c>
    </row>
    <row r="113" spans="1:22" ht="57.6" x14ac:dyDescent="0.2">
      <c r="A113" s="7">
        <v>63</v>
      </c>
      <c r="B113" s="7" t="str">
        <f t="shared" si="3"/>
        <v>089</v>
      </c>
      <c r="C113" s="13" t="s">
        <v>616</v>
      </c>
      <c r="D113" s="13" t="s">
        <v>617</v>
      </c>
      <c r="E113" s="13" t="s">
        <v>618</v>
      </c>
      <c r="F113" s="13" t="s">
        <v>619</v>
      </c>
      <c r="G113" s="13" t="s">
        <v>620</v>
      </c>
      <c r="H113" s="13" t="s">
        <v>25</v>
      </c>
      <c r="I113" s="13" t="s">
        <v>186</v>
      </c>
      <c r="J113" s="13" t="s">
        <v>187</v>
      </c>
      <c r="K113" s="13">
        <v>2</v>
      </c>
      <c r="L113" s="13" t="s">
        <v>188</v>
      </c>
      <c r="M113" s="14" t="s">
        <v>621</v>
      </c>
      <c r="N113" s="13" t="s">
        <v>190</v>
      </c>
      <c r="O113" s="13" t="s">
        <v>191</v>
      </c>
      <c r="P113" s="13" t="s">
        <v>31</v>
      </c>
      <c r="Q113" s="15">
        <v>780200</v>
      </c>
      <c r="R113" s="15">
        <v>2200</v>
      </c>
      <c r="S113" s="16">
        <v>1716440000</v>
      </c>
      <c r="T113" s="17" t="s">
        <v>193</v>
      </c>
      <c r="U113" s="17" t="s">
        <v>192</v>
      </c>
      <c r="V113" s="1">
        <f>VLOOKUP(U113,'[1]DS nhà thầu'!$C$2:$F$56,4,0)</f>
        <v>53</v>
      </c>
    </row>
    <row r="114" spans="1:22" ht="76.8" x14ac:dyDescent="0.2">
      <c r="A114" s="7">
        <v>96</v>
      </c>
      <c r="B114" s="7" t="str">
        <f t="shared" si="3"/>
        <v>147</v>
      </c>
      <c r="C114" s="13" t="s">
        <v>865</v>
      </c>
      <c r="D114" s="13" t="s">
        <v>866</v>
      </c>
      <c r="E114" s="13" t="s">
        <v>867</v>
      </c>
      <c r="F114" s="13" t="s">
        <v>868</v>
      </c>
      <c r="G114" s="13" t="s">
        <v>869</v>
      </c>
      <c r="H114" s="13" t="s">
        <v>870</v>
      </c>
      <c r="I114" s="13" t="s">
        <v>254</v>
      </c>
      <c r="J114" s="13" t="s">
        <v>255</v>
      </c>
      <c r="K114" s="13">
        <v>2</v>
      </c>
      <c r="L114" s="13" t="s">
        <v>608</v>
      </c>
      <c r="M114" s="14" t="s">
        <v>871</v>
      </c>
      <c r="N114" s="13" t="s">
        <v>872</v>
      </c>
      <c r="O114" s="13" t="s">
        <v>191</v>
      </c>
      <c r="P114" s="13" t="s">
        <v>258</v>
      </c>
      <c r="Q114" s="15">
        <v>28300</v>
      </c>
      <c r="R114" s="15">
        <v>100000</v>
      </c>
      <c r="S114" s="16">
        <v>2830000000</v>
      </c>
      <c r="T114" s="17" t="s">
        <v>193</v>
      </c>
      <c r="U114" s="17" t="s">
        <v>192</v>
      </c>
      <c r="V114" s="1">
        <f>VLOOKUP(U114,'[1]DS nhà thầu'!$C$2:$F$56,4,0)</f>
        <v>53</v>
      </c>
    </row>
    <row r="115" spans="1:22" ht="48" x14ac:dyDescent="0.2">
      <c r="A115" s="7">
        <v>97</v>
      </c>
      <c r="B115" s="7" t="str">
        <f t="shared" si="3"/>
        <v>148</v>
      </c>
      <c r="C115" s="13" t="s">
        <v>873</v>
      </c>
      <c r="D115" s="13" t="s">
        <v>874</v>
      </c>
      <c r="E115" s="13" t="s">
        <v>875</v>
      </c>
      <c r="F115" s="13" t="s">
        <v>876</v>
      </c>
      <c r="G115" s="13" t="s">
        <v>877</v>
      </c>
      <c r="H115" s="13" t="s">
        <v>25</v>
      </c>
      <c r="I115" s="13" t="s">
        <v>186</v>
      </c>
      <c r="J115" s="13" t="s">
        <v>878</v>
      </c>
      <c r="K115" s="13">
        <v>3</v>
      </c>
      <c r="L115" s="13" t="s">
        <v>608</v>
      </c>
      <c r="M115" s="14" t="s">
        <v>879</v>
      </c>
      <c r="N115" s="13" t="s">
        <v>880</v>
      </c>
      <c r="O115" s="13" t="s">
        <v>191</v>
      </c>
      <c r="P115" s="13" t="s">
        <v>31</v>
      </c>
      <c r="Q115" s="15">
        <v>1514300</v>
      </c>
      <c r="R115" s="15">
        <v>1200</v>
      </c>
      <c r="S115" s="16">
        <v>1817160000</v>
      </c>
      <c r="T115" s="17" t="s">
        <v>193</v>
      </c>
      <c r="U115" s="17" t="s">
        <v>192</v>
      </c>
      <c r="V115" s="1">
        <f>VLOOKUP(U115,'[1]DS nhà thầu'!$C$2:$F$56,4,0)</f>
        <v>53</v>
      </c>
    </row>
    <row r="116" spans="1:22" ht="19.2" x14ac:dyDescent="0.2">
      <c r="A116" s="7">
        <v>72</v>
      </c>
      <c r="B116" s="7" t="str">
        <f t="shared" si="3"/>
        <v>107</v>
      </c>
      <c r="C116" s="13" t="s">
        <v>686</v>
      </c>
      <c r="D116" s="13" t="s">
        <v>687</v>
      </c>
      <c r="E116" s="13" t="s">
        <v>688</v>
      </c>
      <c r="F116" s="13" t="s">
        <v>689</v>
      </c>
      <c r="G116" s="13" t="s">
        <v>690</v>
      </c>
      <c r="H116" s="13" t="s">
        <v>25</v>
      </c>
      <c r="I116" s="13" t="s">
        <v>199</v>
      </c>
      <c r="J116" s="13" t="s">
        <v>245</v>
      </c>
      <c r="K116" s="13">
        <v>1</v>
      </c>
      <c r="L116" s="13" t="s">
        <v>42</v>
      </c>
      <c r="M116" s="14" t="s">
        <v>691</v>
      </c>
      <c r="N116" s="13" t="s">
        <v>692</v>
      </c>
      <c r="O116" s="13" t="s">
        <v>84</v>
      </c>
      <c r="P116" s="13" t="s">
        <v>31</v>
      </c>
      <c r="Q116" s="15">
        <v>2584600</v>
      </c>
      <c r="R116" s="15">
        <v>1575</v>
      </c>
      <c r="S116" s="16">
        <v>4070745000</v>
      </c>
      <c r="T116" s="17" t="s">
        <v>420</v>
      </c>
      <c r="U116" s="17" t="s">
        <v>419</v>
      </c>
      <c r="V116" s="1">
        <f>VLOOKUP(U116,'[1]DS nhà thầu'!$C$2:$F$56,4,0)</f>
        <v>54</v>
      </c>
    </row>
    <row r="117" spans="1:22" ht="19.2" x14ac:dyDescent="0.2">
      <c r="A117" s="7">
        <v>116</v>
      </c>
      <c r="B117" s="7" t="str">
        <f t="shared" si="3"/>
        <v>178</v>
      </c>
      <c r="C117" s="13" t="s">
        <v>1028</v>
      </c>
      <c r="D117" s="13" t="s">
        <v>1029</v>
      </c>
      <c r="E117" s="13" t="s">
        <v>1030</v>
      </c>
      <c r="F117" s="13" t="s">
        <v>1031</v>
      </c>
      <c r="G117" s="13" t="s">
        <v>889</v>
      </c>
      <c r="H117" s="13" t="s">
        <v>25</v>
      </c>
      <c r="I117" s="13" t="s">
        <v>127</v>
      </c>
      <c r="J117" s="13" t="s">
        <v>1032</v>
      </c>
      <c r="K117" s="13">
        <v>1</v>
      </c>
      <c r="L117" s="13" t="s">
        <v>28</v>
      </c>
      <c r="M117" s="14" t="s">
        <v>1033</v>
      </c>
      <c r="N117" s="13" t="s">
        <v>1034</v>
      </c>
      <c r="O117" s="13" t="s">
        <v>1035</v>
      </c>
      <c r="P117" s="13" t="s">
        <v>31</v>
      </c>
      <c r="Q117" s="15">
        <v>2077000</v>
      </c>
      <c r="R117" s="15">
        <v>1800</v>
      </c>
      <c r="S117" s="16">
        <v>3738600000</v>
      </c>
      <c r="T117" s="17" t="s">
        <v>420</v>
      </c>
      <c r="U117" s="17" t="s">
        <v>419</v>
      </c>
      <c r="V117" s="1">
        <f>VLOOKUP(U117,'[1]DS nhà thầu'!$C$2:$F$56,4,0)</f>
        <v>54</v>
      </c>
    </row>
    <row r="118" spans="1:22" ht="38.4" x14ac:dyDescent="0.2">
      <c r="A118" s="7">
        <v>18</v>
      </c>
      <c r="B118" s="7" t="str">
        <f t="shared" si="3"/>
        <v>026</v>
      </c>
      <c r="C118" s="13" t="s">
        <v>204</v>
      </c>
      <c r="D118" s="13" t="s">
        <v>205</v>
      </c>
      <c r="E118" s="13" t="s">
        <v>206</v>
      </c>
      <c r="F118" s="13" t="s">
        <v>207</v>
      </c>
      <c r="G118" s="13" t="s">
        <v>208</v>
      </c>
      <c r="H118" s="13" t="s">
        <v>83</v>
      </c>
      <c r="I118" s="13" t="s">
        <v>209</v>
      </c>
      <c r="J118" s="13" t="s">
        <v>210</v>
      </c>
      <c r="K118" s="13">
        <v>2</v>
      </c>
      <c r="L118" s="13" t="s">
        <v>42</v>
      </c>
      <c r="M118" s="14" t="s">
        <v>211</v>
      </c>
      <c r="N118" s="13" t="s">
        <v>212</v>
      </c>
      <c r="O118" s="13" t="s">
        <v>30</v>
      </c>
      <c r="P118" s="13" t="s">
        <v>69</v>
      </c>
      <c r="Q118" s="15">
        <v>144600</v>
      </c>
      <c r="R118" s="15">
        <v>41000</v>
      </c>
      <c r="S118" s="16">
        <v>5928600000</v>
      </c>
      <c r="T118" s="17" t="s">
        <v>214</v>
      </c>
      <c r="U118" s="17" t="s">
        <v>213</v>
      </c>
      <c r="V118" s="1">
        <f>VLOOKUP(U118,'[1]DS nhà thầu'!$C$2:$F$56,4,0)</f>
        <v>55</v>
      </c>
    </row>
    <row r="119" spans="1:22" ht="38.4" x14ac:dyDescent="0.2">
      <c r="A119" s="7">
        <v>19</v>
      </c>
      <c r="B119" s="7" t="str">
        <f t="shared" si="3"/>
        <v>027</v>
      </c>
      <c r="C119" s="13" t="s">
        <v>215</v>
      </c>
      <c r="D119" s="13" t="s">
        <v>216</v>
      </c>
      <c r="E119" s="13" t="s">
        <v>217</v>
      </c>
      <c r="F119" s="13" t="s">
        <v>207</v>
      </c>
      <c r="G119" s="13" t="s">
        <v>218</v>
      </c>
      <c r="H119" s="13" t="s">
        <v>83</v>
      </c>
      <c r="I119" s="13" t="s">
        <v>209</v>
      </c>
      <c r="J119" s="13" t="s">
        <v>210</v>
      </c>
      <c r="K119" s="13">
        <v>2</v>
      </c>
      <c r="L119" s="13" t="s">
        <v>42</v>
      </c>
      <c r="M119" s="14" t="s">
        <v>219</v>
      </c>
      <c r="N119" s="13" t="s">
        <v>212</v>
      </c>
      <c r="O119" s="13" t="s">
        <v>30</v>
      </c>
      <c r="P119" s="13" t="s">
        <v>69</v>
      </c>
      <c r="Q119" s="15">
        <v>53600</v>
      </c>
      <c r="R119" s="15">
        <v>79000</v>
      </c>
      <c r="S119" s="16">
        <v>4234400000</v>
      </c>
      <c r="T119" s="17" t="s">
        <v>214</v>
      </c>
      <c r="U119" s="17" t="s">
        <v>213</v>
      </c>
      <c r="V119" s="1">
        <f>VLOOKUP(U119,'[1]DS nhà thầu'!$C$2:$F$56,4,0)</f>
        <v>55</v>
      </c>
    </row>
    <row r="120" spans="1:22" ht="57.6" x14ac:dyDescent="0.2">
      <c r="A120" s="7">
        <v>62</v>
      </c>
      <c r="B120" s="7" t="str">
        <f t="shared" si="3"/>
        <v>088</v>
      </c>
      <c r="C120" s="13" t="s">
        <v>609</v>
      </c>
      <c r="D120" s="13" t="s">
        <v>610</v>
      </c>
      <c r="E120" s="13" t="s">
        <v>611</v>
      </c>
      <c r="F120" s="13" t="s">
        <v>612</v>
      </c>
      <c r="G120" s="13" t="s">
        <v>613</v>
      </c>
      <c r="H120" s="13" t="s">
        <v>25</v>
      </c>
      <c r="I120" s="13" t="s">
        <v>199</v>
      </c>
      <c r="J120" s="13" t="s">
        <v>245</v>
      </c>
      <c r="K120" s="13">
        <v>1</v>
      </c>
      <c r="L120" s="13" t="s">
        <v>28</v>
      </c>
      <c r="M120" s="14" t="s">
        <v>614</v>
      </c>
      <c r="N120" s="13" t="s">
        <v>615</v>
      </c>
      <c r="O120" s="13" t="s">
        <v>30</v>
      </c>
      <c r="P120" s="13" t="s">
        <v>31</v>
      </c>
      <c r="Q120" s="15">
        <v>582650</v>
      </c>
      <c r="R120" s="15">
        <v>3000</v>
      </c>
      <c r="S120" s="16">
        <v>1747950000</v>
      </c>
      <c r="T120" s="17" t="s">
        <v>214</v>
      </c>
      <c r="U120" s="17" t="s">
        <v>213</v>
      </c>
      <c r="V120" s="1">
        <f>VLOOKUP(U120,'[1]DS nhà thầu'!$C$2:$F$56,4,0)</f>
        <v>55</v>
      </c>
    </row>
  </sheetData>
  <autoFilter ref="A3:Z3" xr:uid="{00000000-0009-0000-0000-000001000000}">
    <sortState xmlns:xlrd2="http://schemas.microsoft.com/office/spreadsheetml/2017/richdata2" ref="A4:V120">
      <sortCondition ref="V3"/>
    </sortState>
  </autoFilter>
  <mergeCells count="1">
    <mergeCell ref="A1: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21"/>
  <sheetViews>
    <sheetView workbookViewId="0">
      <selection activeCell="A3" sqref="A3"/>
    </sheetView>
  </sheetViews>
  <sheetFormatPr defaultColWidth="9.109375" defaultRowHeight="9.6" x14ac:dyDescent="0.2"/>
  <cols>
    <col min="1" max="2" width="5.109375" style="9" customWidth="1"/>
    <col min="3" max="3" width="9.109375" style="1"/>
    <col min="4" max="4" width="6" style="1" customWidth="1"/>
    <col min="5" max="6" width="9.109375" style="1"/>
    <col min="7" max="7" width="12.109375" style="1" customWidth="1"/>
    <col min="8" max="8" width="9.109375" style="9"/>
    <col min="9" max="10" width="9.109375" style="1"/>
    <col min="11" max="11" width="4.6640625" style="9" customWidth="1"/>
    <col min="12" max="12" width="7" style="9" customWidth="1"/>
    <col min="13" max="13" width="10.5546875" style="10" customWidth="1"/>
    <col min="14" max="14" width="9.109375" style="1"/>
    <col min="15" max="15" width="7" style="9" customWidth="1"/>
    <col min="16" max="16" width="5.6640625" style="9" customWidth="1"/>
    <col min="17" max="17" width="6.88671875" style="11" customWidth="1"/>
    <col min="18" max="18" width="7.33203125" style="11" customWidth="1"/>
    <col min="19" max="19" width="12.33203125" style="11" customWidth="1"/>
    <col min="20" max="20" width="9.109375" style="1"/>
    <col min="21" max="21" width="13.109375" style="1" customWidth="1"/>
    <col min="22" max="22" width="0" style="1" hidden="1" customWidth="1"/>
    <col min="23" max="16384" width="9.109375" style="1"/>
  </cols>
  <sheetData>
    <row r="1" spans="1:22" ht="18.75" customHeight="1" x14ac:dyDescent="0.2">
      <c r="A1" s="56" t="s">
        <v>1219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2" ht="42.7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2" ht="28.8" x14ac:dyDescent="0.2">
      <c r="A3" s="2" t="s">
        <v>0</v>
      </c>
      <c r="B3" s="2" t="s">
        <v>1044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48" t="s">
        <v>11</v>
      </c>
      <c r="N3" s="2" t="s">
        <v>12</v>
      </c>
      <c r="O3" s="2" t="s">
        <v>13</v>
      </c>
      <c r="P3" s="2" t="s">
        <v>14</v>
      </c>
      <c r="Q3" s="5" t="s">
        <v>15</v>
      </c>
      <c r="R3" s="5" t="s">
        <v>1045</v>
      </c>
      <c r="S3" s="5" t="s">
        <v>16</v>
      </c>
      <c r="T3" s="2" t="s">
        <v>18</v>
      </c>
      <c r="U3" s="2" t="s">
        <v>17</v>
      </c>
      <c r="V3" s="1" t="s">
        <v>1186</v>
      </c>
    </row>
    <row r="4" spans="1:22" ht="28.8" x14ac:dyDescent="0.2">
      <c r="A4" s="7">
        <v>1</v>
      </c>
      <c r="B4" s="7" t="s">
        <v>1061</v>
      </c>
      <c r="C4" s="13" t="s">
        <v>316</v>
      </c>
      <c r="D4" s="13" t="s">
        <v>317</v>
      </c>
      <c r="E4" s="13" t="s">
        <v>318</v>
      </c>
      <c r="F4" s="13" t="s">
        <v>319</v>
      </c>
      <c r="G4" s="13" t="s">
        <v>292</v>
      </c>
      <c r="H4" s="13" t="s">
        <v>25</v>
      </c>
      <c r="I4" s="13" t="s">
        <v>127</v>
      </c>
      <c r="J4" s="13" t="s">
        <v>245</v>
      </c>
      <c r="K4" s="13" t="s">
        <v>320</v>
      </c>
      <c r="L4" s="13" t="s">
        <v>28</v>
      </c>
      <c r="M4" s="14" t="s">
        <v>321</v>
      </c>
      <c r="N4" s="13" t="s">
        <v>322</v>
      </c>
      <c r="O4" s="13" t="s">
        <v>323</v>
      </c>
      <c r="P4" s="13" t="s">
        <v>31</v>
      </c>
      <c r="Q4" s="15">
        <v>700</v>
      </c>
      <c r="R4" s="15">
        <v>3700</v>
      </c>
      <c r="S4" s="16">
        <v>2590000</v>
      </c>
      <c r="T4" s="17" t="s">
        <v>325</v>
      </c>
      <c r="U4" s="17" t="s">
        <v>324</v>
      </c>
      <c r="V4" s="1">
        <v>1</v>
      </c>
    </row>
    <row r="5" spans="1:22" ht="28.8" x14ac:dyDescent="0.2">
      <c r="A5" s="7">
        <v>2</v>
      </c>
      <c r="B5" s="7" t="s">
        <v>1062</v>
      </c>
      <c r="C5" s="13" t="s">
        <v>297</v>
      </c>
      <c r="D5" s="13" t="s">
        <v>298</v>
      </c>
      <c r="E5" s="13" t="s">
        <v>299</v>
      </c>
      <c r="F5" s="13" t="s">
        <v>300</v>
      </c>
      <c r="G5" s="13" t="s">
        <v>301</v>
      </c>
      <c r="H5" s="13" t="s">
        <v>25</v>
      </c>
      <c r="I5" s="13" t="s">
        <v>199</v>
      </c>
      <c r="J5" s="13" t="s">
        <v>302</v>
      </c>
      <c r="K5" s="13">
        <v>4</v>
      </c>
      <c r="L5" s="13" t="s">
        <v>28</v>
      </c>
      <c r="M5" s="14" t="s">
        <v>303</v>
      </c>
      <c r="N5" s="13" t="s">
        <v>304</v>
      </c>
      <c r="O5" s="13" t="s">
        <v>30</v>
      </c>
      <c r="P5" s="13" t="s">
        <v>31</v>
      </c>
      <c r="Q5" s="15">
        <v>55850</v>
      </c>
      <c r="R5" s="15">
        <v>610</v>
      </c>
      <c r="S5" s="16">
        <v>34068500</v>
      </c>
      <c r="T5" s="17" t="s">
        <v>306</v>
      </c>
      <c r="U5" s="17" t="s">
        <v>305</v>
      </c>
      <c r="V5" s="1">
        <v>2</v>
      </c>
    </row>
    <row r="6" spans="1:22" ht="19.2" x14ac:dyDescent="0.2">
      <c r="A6" s="7">
        <v>3</v>
      </c>
      <c r="B6" s="7" t="s">
        <v>1063</v>
      </c>
      <c r="C6" s="13" t="s">
        <v>277</v>
      </c>
      <c r="D6" s="13" t="s">
        <v>278</v>
      </c>
      <c r="E6" s="13" t="s">
        <v>279</v>
      </c>
      <c r="F6" s="13" t="s">
        <v>280</v>
      </c>
      <c r="G6" s="13" t="s">
        <v>281</v>
      </c>
      <c r="H6" s="13" t="s">
        <v>25</v>
      </c>
      <c r="I6" s="13" t="s">
        <v>199</v>
      </c>
      <c r="J6" s="13" t="s">
        <v>282</v>
      </c>
      <c r="K6" s="13">
        <v>1</v>
      </c>
      <c r="L6" s="13" t="s">
        <v>28</v>
      </c>
      <c r="M6" s="14" t="s">
        <v>283</v>
      </c>
      <c r="N6" s="13" t="s">
        <v>284</v>
      </c>
      <c r="O6" s="13" t="s">
        <v>285</v>
      </c>
      <c r="P6" s="13" t="s">
        <v>31</v>
      </c>
      <c r="Q6" s="15">
        <v>9850</v>
      </c>
      <c r="R6" s="15">
        <v>9000</v>
      </c>
      <c r="S6" s="16">
        <v>88650000</v>
      </c>
      <c r="T6" s="17" t="s">
        <v>287</v>
      </c>
      <c r="U6" s="17" t="s">
        <v>286</v>
      </c>
      <c r="V6" s="1">
        <v>3</v>
      </c>
    </row>
    <row r="7" spans="1:22" ht="38.4" x14ac:dyDescent="0.2">
      <c r="A7" s="7">
        <v>4</v>
      </c>
      <c r="B7" s="7" t="s">
        <v>1064</v>
      </c>
      <c r="C7" s="13" t="s">
        <v>914</v>
      </c>
      <c r="D7" s="13" t="s">
        <v>915</v>
      </c>
      <c r="E7" s="13" t="s">
        <v>916</v>
      </c>
      <c r="F7" s="13" t="s">
        <v>917</v>
      </c>
      <c r="G7" s="13" t="s">
        <v>281</v>
      </c>
      <c r="H7" s="13" t="s">
        <v>25</v>
      </c>
      <c r="I7" s="13" t="s">
        <v>127</v>
      </c>
      <c r="J7" s="13" t="s">
        <v>293</v>
      </c>
      <c r="K7" s="13">
        <v>1</v>
      </c>
      <c r="L7" s="13" t="s">
        <v>28</v>
      </c>
      <c r="M7" s="14">
        <v>640110427123</v>
      </c>
      <c r="N7" s="13" t="s">
        <v>918</v>
      </c>
      <c r="O7" s="13" t="s">
        <v>919</v>
      </c>
      <c r="P7" s="13" t="s">
        <v>31</v>
      </c>
      <c r="Q7" s="15">
        <v>10620</v>
      </c>
      <c r="R7" s="15">
        <v>15000</v>
      </c>
      <c r="S7" s="16">
        <v>159300000</v>
      </c>
      <c r="T7" s="17" t="s">
        <v>921</v>
      </c>
      <c r="U7" s="17" t="s">
        <v>920</v>
      </c>
      <c r="V7" s="1">
        <v>4</v>
      </c>
    </row>
    <row r="8" spans="1:22" ht="76.8" x14ac:dyDescent="0.2">
      <c r="A8" s="7">
        <v>5</v>
      </c>
      <c r="B8" s="7" t="s">
        <v>1065</v>
      </c>
      <c r="C8" s="13" t="s">
        <v>947</v>
      </c>
      <c r="D8" s="13" t="s">
        <v>948</v>
      </c>
      <c r="E8" s="13" t="s">
        <v>949</v>
      </c>
      <c r="F8" s="13" t="s">
        <v>950</v>
      </c>
      <c r="G8" s="13" t="s">
        <v>950</v>
      </c>
      <c r="H8" s="13" t="s">
        <v>942</v>
      </c>
      <c r="I8" s="13" t="s">
        <v>951</v>
      </c>
      <c r="J8" s="13" t="s">
        <v>952</v>
      </c>
      <c r="K8" s="13">
        <v>2</v>
      </c>
      <c r="L8" s="13" t="s">
        <v>42</v>
      </c>
      <c r="M8" s="14">
        <v>868115349224</v>
      </c>
      <c r="N8" s="13" t="s">
        <v>953</v>
      </c>
      <c r="O8" s="13" t="s">
        <v>954</v>
      </c>
      <c r="P8" s="13" t="s">
        <v>69</v>
      </c>
      <c r="Q8" s="15">
        <v>5250</v>
      </c>
      <c r="R8" s="15">
        <v>48200</v>
      </c>
      <c r="S8" s="16">
        <v>253050000</v>
      </c>
      <c r="T8" s="17" t="s">
        <v>956</v>
      </c>
      <c r="U8" s="17" t="s">
        <v>955</v>
      </c>
      <c r="V8" s="1">
        <v>5</v>
      </c>
    </row>
    <row r="9" spans="1:22" ht="57.6" x14ac:dyDescent="0.2">
      <c r="A9" s="7">
        <v>6</v>
      </c>
      <c r="B9" s="7" t="s">
        <v>1066</v>
      </c>
      <c r="C9" s="13" t="s">
        <v>20</v>
      </c>
      <c r="D9" s="13" t="s">
        <v>21</v>
      </c>
      <c r="E9" s="13" t="s">
        <v>22</v>
      </c>
      <c r="F9" s="13" t="s">
        <v>23</v>
      </c>
      <c r="G9" s="13" t="s">
        <v>24</v>
      </c>
      <c r="H9" s="13" t="s">
        <v>25</v>
      </c>
      <c r="I9" s="13" t="s">
        <v>26</v>
      </c>
      <c r="J9" s="13" t="s">
        <v>27</v>
      </c>
      <c r="K9" s="13">
        <v>4</v>
      </c>
      <c r="L9" s="13" t="s">
        <v>28</v>
      </c>
      <c r="M9" s="14" t="s">
        <v>1185</v>
      </c>
      <c r="N9" s="13" t="s">
        <v>29</v>
      </c>
      <c r="O9" s="13" t="s">
        <v>30</v>
      </c>
      <c r="P9" s="13" t="s">
        <v>31</v>
      </c>
      <c r="Q9" s="15">
        <v>46000</v>
      </c>
      <c r="R9" s="15">
        <v>6000</v>
      </c>
      <c r="S9" s="16">
        <v>276000000</v>
      </c>
      <c r="T9" s="17" t="s">
        <v>33</v>
      </c>
      <c r="U9" s="17" t="s">
        <v>32</v>
      </c>
      <c r="V9" s="1">
        <v>6</v>
      </c>
    </row>
    <row r="10" spans="1:22" ht="19.2" x14ac:dyDescent="0.2">
      <c r="A10" s="7">
        <v>7</v>
      </c>
      <c r="B10" s="7" t="s">
        <v>1067</v>
      </c>
      <c r="C10" s="13" t="s">
        <v>48</v>
      </c>
      <c r="D10" s="13" t="s">
        <v>49</v>
      </c>
      <c r="E10" s="13" t="s">
        <v>50</v>
      </c>
      <c r="F10" s="13" t="s">
        <v>51</v>
      </c>
      <c r="G10" s="13" t="s">
        <v>52</v>
      </c>
      <c r="H10" s="13" t="s">
        <v>39</v>
      </c>
      <c r="I10" s="13" t="s">
        <v>53</v>
      </c>
      <c r="J10" s="13" t="s">
        <v>54</v>
      </c>
      <c r="K10" s="13">
        <v>1</v>
      </c>
      <c r="L10" s="13" t="s">
        <v>55</v>
      </c>
      <c r="M10" s="14" t="s">
        <v>56</v>
      </c>
      <c r="N10" s="13" t="s">
        <v>57</v>
      </c>
      <c r="O10" s="13" t="s">
        <v>58</v>
      </c>
      <c r="P10" s="13" t="s">
        <v>44</v>
      </c>
      <c r="Q10" s="15">
        <v>4200</v>
      </c>
      <c r="R10" s="15">
        <v>17500</v>
      </c>
      <c r="S10" s="16">
        <v>73500000</v>
      </c>
      <c r="T10" s="17" t="s">
        <v>60</v>
      </c>
      <c r="U10" s="17" t="s">
        <v>59</v>
      </c>
      <c r="V10" s="1">
        <v>7</v>
      </c>
    </row>
    <row r="11" spans="1:22" ht="28.8" x14ac:dyDescent="0.2">
      <c r="A11" s="7">
        <v>8</v>
      </c>
      <c r="B11" s="7" t="s">
        <v>1068</v>
      </c>
      <c r="C11" s="13" t="s">
        <v>480</v>
      </c>
      <c r="D11" s="13" t="s">
        <v>481</v>
      </c>
      <c r="E11" s="13" t="s">
        <v>482</v>
      </c>
      <c r="F11" s="13" t="s">
        <v>483</v>
      </c>
      <c r="G11" s="13" t="s">
        <v>484</v>
      </c>
      <c r="H11" s="13" t="s">
        <v>312</v>
      </c>
      <c r="I11" s="13" t="s">
        <v>485</v>
      </c>
      <c r="J11" s="13" t="s">
        <v>486</v>
      </c>
      <c r="K11" s="13">
        <v>1</v>
      </c>
      <c r="L11" s="13" t="s">
        <v>55</v>
      </c>
      <c r="M11" s="14" t="s">
        <v>487</v>
      </c>
      <c r="N11" s="13" t="s">
        <v>488</v>
      </c>
      <c r="O11" s="13" t="s">
        <v>489</v>
      </c>
      <c r="P11" s="13" t="s">
        <v>44</v>
      </c>
      <c r="Q11" s="15">
        <v>310</v>
      </c>
      <c r="R11" s="15">
        <v>47080</v>
      </c>
      <c r="S11" s="16">
        <v>14594800</v>
      </c>
      <c r="T11" s="17" t="s">
        <v>60</v>
      </c>
      <c r="U11" s="17" t="s">
        <v>59</v>
      </c>
      <c r="V11" s="1">
        <v>7</v>
      </c>
    </row>
    <row r="12" spans="1:22" ht="28.8" x14ac:dyDescent="0.2">
      <c r="A12" s="7">
        <v>9</v>
      </c>
      <c r="B12" s="7" t="s">
        <v>1069</v>
      </c>
      <c r="C12" s="13" t="s">
        <v>267</v>
      </c>
      <c r="D12" s="13" t="s">
        <v>268</v>
      </c>
      <c r="E12" s="13" t="s">
        <v>269</v>
      </c>
      <c r="F12" s="13" t="s">
        <v>270</v>
      </c>
      <c r="G12" s="13" t="s">
        <v>271</v>
      </c>
      <c r="H12" s="13" t="s">
        <v>39</v>
      </c>
      <c r="I12" s="13" t="s">
        <v>40</v>
      </c>
      <c r="J12" s="13" t="s">
        <v>272</v>
      </c>
      <c r="K12" s="13">
        <v>4</v>
      </c>
      <c r="L12" s="13" t="s">
        <v>28</v>
      </c>
      <c r="M12" s="14" t="s">
        <v>273</v>
      </c>
      <c r="N12" s="13" t="s">
        <v>274</v>
      </c>
      <c r="O12" s="13" t="s">
        <v>30</v>
      </c>
      <c r="P12" s="13" t="s">
        <v>44</v>
      </c>
      <c r="Q12" s="15">
        <v>2000</v>
      </c>
      <c r="R12" s="15">
        <v>2100</v>
      </c>
      <c r="S12" s="16">
        <v>4200000</v>
      </c>
      <c r="T12" s="17" t="s">
        <v>276</v>
      </c>
      <c r="U12" s="17" t="s">
        <v>275</v>
      </c>
      <c r="V12" s="1">
        <v>8</v>
      </c>
    </row>
    <row r="13" spans="1:22" ht="48" x14ac:dyDescent="0.2">
      <c r="A13" s="7">
        <v>10</v>
      </c>
      <c r="B13" s="7" t="s">
        <v>1070</v>
      </c>
      <c r="C13" s="13" t="s">
        <v>490</v>
      </c>
      <c r="D13" s="13" t="s">
        <v>491</v>
      </c>
      <c r="E13" s="13" t="s">
        <v>492</v>
      </c>
      <c r="F13" s="13" t="s">
        <v>493</v>
      </c>
      <c r="G13" s="13" t="s">
        <v>494</v>
      </c>
      <c r="H13" s="13" t="s">
        <v>25</v>
      </c>
      <c r="I13" s="13" t="s">
        <v>199</v>
      </c>
      <c r="J13" s="13" t="s">
        <v>495</v>
      </c>
      <c r="K13" s="13">
        <v>4</v>
      </c>
      <c r="L13" s="13" t="s">
        <v>28</v>
      </c>
      <c r="M13" s="14" t="s">
        <v>496</v>
      </c>
      <c r="N13" s="13" t="s">
        <v>274</v>
      </c>
      <c r="O13" s="13" t="s">
        <v>30</v>
      </c>
      <c r="P13" s="13" t="s">
        <v>31</v>
      </c>
      <c r="Q13" s="15">
        <v>416350</v>
      </c>
      <c r="R13" s="15">
        <v>82</v>
      </c>
      <c r="S13" s="16">
        <v>34140700</v>
      </c>
      <c r="T13" s="17" t="s">
        <v>276</v>
      </c>
      <c r="U13" s="17" t="s">
        <v>275</v>
      </c>
      <c r="V13" s="1">
        <v>8</v>
      </c>
    </row>
    <row r="14" spans="1:22" ht="48" x14ac:dyDescent="0.2">
      <c r="A14" s="7">
        <v>11</v>
      </c>
      <c r="B14" s="7" t="s">
        <v>1071</v>
      </c>
      <c r="C14" s="13" t="s">
        <v>497</v>
      </c>
      <c r="D14" s="13" t="s">
        <v>498</v>
      </c>
      <c r="E14" s="13" t="s">
        <v>499</v>
      </c>
      <c r="F14" s="13" t="s">
        <v>500</v>
      </c>
      <c r="G14" s="13" t="s">
        <v>501</v>
      </c>
      <c r="H14" s="13" t="s">
        <v>39</v>
      </c>
      <c r="I14" s="13" t="s">
        <v>40</v>
      </c>
      <c r="J14" s="13" t="s">
        <v>502</v>
      </c>
      <c r="K14" s="13">
        <v>4</v>
      </c>
      <c r="L14" s="13" t="s">
        <v>28</v>
      </c>
      <c r="M14" s="14" t="s">
        <v>503</v>
      </c>
      <c r="N14" s="13" t="s">
        <v>274</v>
      </c>
      <c r="O14" s="13" t="s">
        <v>30</v>
      </c>
      <c r="P14" s="13" t="s">
        <v>44</v>
      </c>
      <c r="Q14" s="15">
        <v>1620</v>
      </c>
      <c r="R14" s="15">
        <v>2100</v>
      </c>
      <c r="S14" s="16">
        <v>3402000</v>
      </c>
      <c r="T14" s="17" t="s">
        <v>276</v>
      </c>
      <c r="U14" s="17" t="s">
        <v>275</v>
      </c>
      <c r="V14" s="1">
        <v>8</v>
      </c>
    </row>
    <row r="15" spans="1:22" ht="38.4" x14ac:dyDescent="0.2">
      <c r="A15" s="7">
        <v>12</v>
      </c>
      <c r="B15" s="7" t="s">
        <v>1072</v>
      </c>
      <c r="C15" s="13" t="s">
        <v>695</v>
      </c>
      <c r="D15" s="13" t="s">
        <v>696</v>
      </c>
      <c r="E15" s="13" t="s">
        <v>697</v>
      </c>
      <c r="F15" s="13" t="s">
        <v>698</v>
      </c>
      <c r="G15" s="13" t="s">
        <v>699</v>
      </c>
      <c r="H15" s="13" t="s">
        <v>39</v>
      </c>
      <c r="I15" s="13" t="s">
        <v>40</v>
      </c>
      <c r="J15" s="13" t="s">
        <v>679</v>
      </c>
      <c r="K15" s="13">
        <v>4</v>
      </c>
      <c r="L15" s="13" t="s">
        <v>28</v>
      </c>
      <c r="M15" s="14">
        <v>893112265523</v>
      </c>
      <c r="N15" s="13" t="s">
        <v>274</v>
      </c>
      <c r="O15" s="13" t="s">
        <v>30</v>
      </c>
      <c r="P15" s="13" t="s">
        <v>44</v>
      </c>
      <c r="Q15" s="15">
        <v>23220</v>
      </c>
      <c r="R15" s="15">
        <v>15750</v>
      </c>
      <c r="S15" s="16">
        <v>365715000</v>
      </c>
      <c r="T15" s="17" t="s">
        <v>276</v>
      </c>
      <c r="U15" s="17" t="s">
        <v>275</v>
      </c>
      <c r="V15" s="1">
        <v>8</v>
      </c>
    </row>
    <row r="16" spans="1:22" ht="28.8" x14ac:dyDescent="0.2">
      <c r="A16" s="7">
        <v>13</v>
      </c>
      <c r="B16" s="7" t="s">
        <v>1073</v>
      </c>
      <c r="C16" s="13" t="s">
        <v>795</v>
      </c>
      <c r="D16" s="13" t="s">
        <v>796</v>
      </c>
      <c r="E16" s="13" t="s">
        <v>797</v>
      </c>
      <c r="F16" s="13" t="s">
        <v>798</v>
      </c>
      <c r="G16" s="13" t="s">
        <v>799</v>
      </c>
      <c r="H16" s="13" t="s">
        <v>25</v>
      </c>
      <c r="I16" s="13" t="s">
        <v>127</v>
      </c>
      <c r="J16" s="13" t="s">
        <v>293</v>
      </c>
      <c r="K16" s="13">
        <v>3</v>
      </c>
      <c r="L16" s="13" t="s">
        <v>28</v>
      </c>
      <c r="M16" s="14">
        <v>893110094623</v>
      </c>
      <c r="N16" s="13" t="s">
        <v>274</v>
      </c>
      <c r="O16" s="13" t="s">
        <v>30</v>
      </c>
      <c r="P16" s="13" t="s">
        <v>31</v>
      </c>
      <c r="Q16" s="15">
        <v>91800</v>
      </c>
      <c r="R16" s="15">
        <v>2310</v>
      </c>
      <c r="S16" s="16">
        <v>212058000</v>
      </c>
      <c r="T16" s="17" t="s">
        <v>276</v>
      </c>
      <c r="U16" s="17" t="s">
        <v>275</v>
      </c>
      <c r="V16" s="1">
        <v>8</v>
      </c>
    </row>
    <row r="17" spans="1:22" ht="48" x14ac:dyDescent="0.2">
      <c r="A17" s="7">
        <v>14</v>
      </c>
      <c r="B17" s="7" t="s">
        <v>1074</v>
      </c>
      <c r="C17" s="13" t="s">
        <v>837</v>
      </c>
      <c r="D17" s="13" t="s">
        <v>838</v>
      </c>
      <c r="E17" s="13" t="s">
        <v>839</v>
      </c>
      <c r="F17" s="13" t="s">
        <v>840</v>
      </c>
      <c r="G17" s="13" t="s">
        <v>841</v>
      </c>
      <c r="H17" s="13" t="s">
        <v>39</v>
      </c>
      <c r="I17" s="13" t="s">
        <v>40</v>
      </c>
      <c r="J17" s="13" t="s">
        <v>272</v>
      </c>
      <c r="K17" s="13">
        <v>5</v>
      </c>
      <c r="L17" s="13" t="s">
        <v>42</v>
      </c>
      <c r="M17" s="14" t="s">
        <v>842</v>
      </c>
      <c r="N17" s="13" t="s">
        <v>274</v>
      </c>
      <c r="O17" s="13" t="s">
        <v>30</v>
      </c>
      <c r="P17" s="13" t="s">
        <v>44</v>
      </c>
      <c r="Q17" s="15">
        <v>4540</v>
      </c>
      <c r="R17" s="15">
        <v>8820</v>
      </c>
      <c r="S17" s="16">
        <v>40042800</v>
      </c>
      <c r="T17" s="17" t="s">
        <v>276</v>
      </c>
      <c r="U17" s="17" t="s">
        <v>275</v>
      </c>
      <c r="V17" s="1">
        <v>8</v>
      </c>
    </row>
    <row r="18" spans="1:22" ht="48" x14ac:dyDescent="0.2">
      <c r="A18" s="7">
        <v>15</v>
      </c>
      <c r="B18" s="7" t="s">
        <v>1075</v>
      </c>
      <c r="C18" s="13" t="s">
        <v>545</v>
      </c>
      <c r="D18" s="13" t="s">
        <v>546</v>
      </c>
      <c r="E18" s="13" t="s">
        <v>547</v>
      </c>
      <c r="F18" s="13" t="s">
        <v>548</v>
      </c>
      <c r="G18" s="13" t="s">
        <v>549</v>
      </c>
      <c r="H18" s="13" t="s">
        <v>25</v>
      </c>
      <c r="I18" s="13" t="s">
        <v>550</v>
      </c>
      <c r="J18" s="13" t="s">
        <v>551</v>
      </c>
      <c r="K18" s="13" t="s">
        <v>92</v>
      </c>
      <c r="L18" s="13" t="s">
        <v>28</v>
      </c>
      <c r="M18" s="14" t="s">
        <v>552</v>
      </c>
      <c r="N18" s="13" t="s">
        <v>553</v>
      </c>
      <c r="O18" s="13" t="s">
        <v>30</v>
      </c>
      <c r="P18" s="13" t="s">
        <v>31</v>
      </c>
      <c r="Q18" s="15">
        <v>130000</v>
      </c>
      <c r="R18" s="15">
        <v>6096</v>
      </c>
      <c r="S18" s="16">
        <v>792480000</v>
      </c>
      <c r="T18" s="17" t="s">
        <v>555</v>
      </c>
      <c r="U18" s="17" t="s">
        <v>554</v>
      </c>
      <c r="V18" s="1">
        <v>9</v>
      </c>
    </row>
    <row r="19" spans="1:22" ht="38.4" x14ac:dyDescent="0.2">
      <c r="A19" s="7">
        <v>16</v>
      </c>
      <c r="B19" s="7" t="s">
        <v>1076</v>
      </c>
      <c r="C19" s="13" t="s">
        <v>61</v>
      </c>
      <c r="D19" s="13" t="s">
        <v>62</v>
      </c>
      <c r="E19" s="13" t="s">
        <v>63</v>
      </c>
      <c r="F19" s="13" t="s">
        <v>64</v>
      </c>
      <c r="G19" s="13" t="s">
        <v>65</v>
      </c>
      <c r="H19" s="13" t="s">
        <v>39</v>
      </c>
      <c r="I19" s="13" t="s">
        <v>40</v>
      </c>
      <c r="J19" s="13" t="s">
        <v>66</v>
      </c>
      <c r="K19" s="13">
        <v>4</v>
      </c>
      <c r="L19" s="13" t="s">
        <v>28</v>
      </c>
      <c r="M19" s="14" t="s">
        <v>67</v>
      </c>
      <c r="N19" s="13" t="s">
        <v>68</v>
      </c>
      <c r="O19" s="13" t="s">
        <v>30</v>
      </c>
      <c r="P19" s="13" t="s">
        <v>69</v>
      </c>
      <c r="Q19" s="15">
        <v>1225</v>
      </c>
      <c r="R19" s="15">
        <v>24000</v>
      </c>
      <c r="S19" s="16">
        <v>29400000</v>
      </c>
      <c r="T19" s="17" t="s">
        <v>71</v>
      </c>
      <c r="U19" s="17" t="s">
        <v>70</v>
      </c>
      <c r="V19" s="1">
        <v>10</v>
      </c>
    </row>
    <row r="20" spans="1:22" ht="38.4" x14ac:dyDescent="0.2">
      <c r="A20" s="7">
        <v>17</v>
      </c>
      <c r="B20" s="7" t="s">
        <v>1077</v>
      </c>
      <c r="C20" s="13" t="s">
        <v>97</v>
      </c>
      <c r="D20" s="13" t="s">
        <v>98</v>
      </c>
      <c r="E20" s="13" t="s">
        <v>99</v>
      </c>
      <c r="F20" s="13" t="s">
        <v>100</v>
      </c>
      <c r="G20" s="13" t="s">
        <v>101</v>
      </c>
      <c r="H20" s="13" t="s">
        <v>39</v>
      </c>
      <c r="I20" s="13" t="s">
        <v>40</v>
      </c>
      <c r="J20" s="13" t="s">
        <v>102</v>
      </c>
      <c r="K20" s="13">
        <v>4</v>
      </c>
      <c r="L20" s="13" t="s">
        <v>42</v>
      </c>
      <c r="M20" s="14">
        <v>893114152723</v>
      </c>
      <c r="N20" s="13" t="s">
        <v>68</v>
      </c>
      <c r="O20" s="13" t="s">
        <v>30</v>
      </c>
      <c r="P20" s="13" t="s">
        <v>44</v>
      </c>
      <c r="Q20" s="15">
        <v>2066</v>
      </c>
      <c r="R20" s="15">
        <v>39900</v>
      </c>
      <c r="S20" s="16">
        <v>82433400</v>
      </c>
      <c r="T20" s="17" t="s">
        <v>71</v>
      </c>
      <c r="U20" s="17" t="s">
        <v>70</v>
      </c>
      <c r="V20" s="1">
        <v>10</v>
      </c>
    </row>
    <row r="21" spans="1:22" ht="38.4" x14ac:dyDescent="0.2">
      <c r="A21" s="7">
        <v>18</v>
      </c>
      <c r="B21" s="7" t="s">
        <v>1078</v>
      </c>
      <c r="C21" s="13" t="s">
        <v>114</v>
      </c>
      <c r="D21" s="13" t="s">
        <v>115</v>
      </c>
      <c r="E21" s="13" t="s">
        <v>116</v>
      </c>
      <c r="F21" s="13" t="s">
        <v>113</v>
      </c>
      <c r="G21" s="13" t="s">
        <v>117</v>
      </c>
      <c r="H21" s="13" t="s">
        <v>118</v>
      </c>
      <c r="I21" s="13" t="s">
        <v>119</v>
      </c>
      <c r="J21" s="13" t="s">
        <v>120</v>
      </c>
      <c r="K21" s="13">
        <v>4</v>
      </c>
      <c r="L21" s="13" t="s">
        <v>28</v>
      </c>
      <c r="M21" s="14" t="s">
        <v>121</v>
      </c>
      <c r="N21" s="13" t="s">
        <v>68</v>
      </c>
      <c r="O21" s="13" t="s">
        <v>30</v>
      </c>
      <c r="P21" s="13" t="s">
        <v>44</v>
      </c>
      <c r="Q21" s="15">
        <v>282</v>
      </c>
      <c r="R21" s="15">
        <v>12600</v>
      </c>
      <c r="S21" s="16">
        <v>3553200</v>
      </c>
      <c r="T21" s="17" t="s">
        <v>71</v>
      </c>
      <c r="U21" s="17" t="s">
        <v>70</v>
      </c>
      <c r="V21" s="1">
        <v>10</v>
      </c>
    </row>
    <row r="22" spans="1:22" ht="38.4" x14ac:dyDescent="0.2">
      <c r="A22" s="7">
        <v>19</v>
      </c>
      <c r="B22" s="7" t="s">
        <v>1079</v>
      </c>
      <c r="C22" s="13" t="s">
        <v>307</v>
      </c>
      <c r="D22" s="13" t="s">
        <v>308</v>
      </c>
      <c r="E22" s="13" t="s">
        <v>309</v>
      </c>
      <c r="F22" s="13" t="s">
        <v>310</v>
      </c>
      <c r="G22" s="13" t="s">
        <v>311</v>
      </c>
      <c r="H22" s="13" t="s">
        <v>312</v>
      </c>
      <c r="I22" s="13" t="s">
        <v>313</v>
      </c>
      <c r="J22" s="13" t="s">
        <v>314</v>
      </c>
      <c r="K22" s="13">
        <v>4</v>
      </c>
      <c r="L22" s="13" t="s">
        <v>42</v>
      </c>
      <c r="M22" s="14" t="s">
        <v>315</v>
      </c>
      <c r="N22" s="13" t="s">
        <v>68</v>
      </c>
      <c r="O22" s="13" t="s">
        <v>30</v>
      </c>
      <c r="P22" s="13" t="s">
        <v>44</v>
      </c>
      <c r="Q22" s="15">
        <v>5062</v>
      </c>
      <c r="R22" s="15">
        <v>54999</v>
      </c>
      <c r="S22" s="16">
        <v>278404938</v>
      </c>
      <c r="T22" s="17" t="s">
        <v>71</v>
      </c>
      <c r="U22" s="17" t="s">
        <v>70</v>
      </c>
      <c r="V22" s="1">
        <v>10</v>
      </c>
    </row>
    <row r="23" spans="1:22" ht="38.4" x14ac:dyDescent="0.2">
      <c r="A23" s="7">
        <v>20</v>
      </c>
      <c r="B23" s="7" t="s">
        <v>1080</v>
      </c>
      <c r="C23" s="13" t="s">
        <v>576</v>
      </c>
      <c r="D23" s="13" t="s">
        <v>577</v>
      </c>
      <c r="E23" s="13" t="s">
        <v>578</v>
      </c>
      <c r="F23" s="13" t="s">
        <v>579</v>
      </c>
      <c r="G23" s="13" t="s">
        <v>580</v>
      </c>
      <c r="H23" s="13" t="s">
        <v>39</v>
      </c>
      <c r="I23" s="13" t="s">
        <v>40</v>
      </c>
      <c r="J23" s="13" t="s">
        <v>581</v>
      </c>
      <c r="K23" s="13">
        <v>4</v>
      </c>
      <c r="L23" s="13" t="s">
        <v>28</v>
      </c>
      <c r="M23" s="14" t="s">
        <v>582</v>
      </c>
      <c r="N23" s="13" t="s">
        <v>68</v>
      </c>
      <c r="O23" s="13" t="s">
        <v>30</v>
      </c>
      <c r="P23" s="13" t="s">
        <v>69</v>
      </c>
      <c r="Q23" s="15">
        <v>2405</v>
      </c>
      <c r="R23" s="15">
        <v>84000</v>
      </c>
      <c r="S23" s="16">
        <v>202020000</v>
      </c>
      <c r="T23" s="17" t="s">
        <v>71</v>
      </c>
      <c r="U23" s="17" t="s">
        <v>70</v>
      </c>
      <c r="V23" s="1">
        <v>10</v>
      </c>
    </row>
    <row r="24" spans="1:22" ht="57.6" x14ac:dyDescent="0.2">
      <c r="A24" s="7">
        <v>21</v>
      </c>
      <c r="B24" s="7" t="s">
        <v>1081</v>
      </c>
      <c r="C24" s="13" t="s">
        <v>590</v>
      </c>
      <c r="D24" s="13" t="s">
        <v>591</v>
      </c>
      <c r="E24" s="13" t="s">
        <v>592</v>
      </c>
      <c r="F24" s="13" t="s">
        <v>593</v>
      </c>
      <c r="G24" s="13" t="s">
        <v>594</v>
      </c>
      <c r="H24" s="13" t="s">
        <v>39</v>
      </c>
      <c r="I24" s="13" t="s">
        <v>40</v>
      </c>
      <c r="J24" s="13" t="s">
        <v>595</v>
      </c>
      <c r="K24" s="13">
        <v>4</v>
      </c>
      <c r="L24" s="13" t="s">
        <v>28</v>
      </c>
      <c r="M24" s="14">
        <v>893110059024</v>
      </c>
      <c r="N24" s="13" t="s">
        <v>68</v>
      </c>
      <c r="O24" s="13" t="s">
        <v>30</v>
      </c>
      <c r="P24" s="13" t="s">
        <v>69</v>
      </c>
      <c r="Q24" s="15">
        <v>920</v>
      </c>
      <c r="R24" s="15">
        <v>15000</v>
      </c>
      <c r="S24" s="16">
        <v>13800000</v>
      </c>
      <c r="T24" s="17" t="s">
        <v>71</v>
      </c>
      <c r="U24" s="17" t="s">
        <v>70</v>
      </c>
      <c r="V24" s="1">
        <v>10</v>
      </c>
    </row>
    <row r="25" spans="1:22" ht="57.6" x14ac:dyDescent="0.2">
      <c r="A25" s="7">
        <v>22</v>
      </c>
      <c r="B25" s="7" t="s">
        <v>1082</v>
      </c>
      <c r="C25" s="13" t="s">
        <v>700</v>
      </c>
      <c r="D25" s="13" t="s">
        <v>701</v>
      </c>
      <c r="E25" s="13" t="s">
        <v>702</v>
      </c>
      <c r="F25" s="13" t="s">
        <v>703</v>
      </c>
      <c r="G25" s="13" t="s">
        <v>704</v>
      </c>
      <c r="H25" s="13" t="s">
        <v>39</v>
      </c>
      <c r="I25" s="13" t="s">
        <v>40</v>
      </c>
      <c r="J25" s="13" t="s">
        <v>679</v>
      </c>
      <c r="K25" s="13">
        <v>4</v>
      </c>
      <c r="L25" s="13" t="s">
        <v>28</v>
      </c>
      <c r="M25" s="14" t="s">
        <v>705</v>
      </c>
      <c r="N25" s="13" t="s">
        <v>68</v>
      </c>
      <c r="O25" s="13" t="s">
        <v>30</v>
      </c>
      <c r="P25" s="13" t="s">
        <v>44</v>
      </c>
      <c r="Q25" s="15">
        <v>620</v>
      </c>
      <c r="R25" s="15">
        <v>29400</v>
      </c>
      <c r="S25" s="16">
        <v>18228000</v>
      </c>
      <c r="T25" s="17" t="s">
        <v>71</v>
      </c>
      <c r="U25" s="17" t="s">
        <v>70</v>
      </c>
      <c r="V25" s="1">
        <v>10</v>
      </c>
    </row>
    <row r="26" spans="1:22" ht="38.4" x14ac:dyDescent="0.2">
      <c r="A26" s="7">
        <v>23</v>
      </c>
      <c r="B26" s="7" t="s">
        <v>1083</v>
      </c>
      <c r="C26" s="13" t="s">
        <v>857</v>
      </c>
      <c r="D26" s="13" t="s">
        <v>858</v>
      </c>
      <c r="E26" s="13" t="s">
        <v>859</v>
      </c>
      <c r="F26" s="13" t="s">
        <v>860</v>
      </c>
      <c r="G26" s="13" t="s">
        <v>861</v>
      </c>
      <c r="H26" s="13" t="s">
        <v>25</v>
      </c>
      <c r="I26" s="13" t="s">
        <v>862</v>
      </c>
      <c r="J26" s="13" t="s">
        <v>863</v>
      </c>
      <c r="K26" s="13">
        <v>4</v>
      </c>
      <c r="L26" s="13" t="s">
        <v>42</v>
      </c>
      <c r="M26" s="14" t="s">
        <v>864</v>
      </c>
      <c r="N26" s="13" t="s">
        <v>68</v>
      </c>
      <c r="O26" s="13" t="s">
        <v>30</v>
      </c>
      <c r="P26" s="13" t="s">
        <v>44</v>
      </c>
      <c r="Q26" s="15">
        <v>1400</v>
      </c>
      <c r="R26" s="15">
        <v>150000</v>
      </c>
      <c r="S26" s="16">
        <v>210000000</v>
      </c>
      <c r="T26" s="17" t="s">
        <v>71</v>
      </c>
      <c r="U26" s="17" t="s">
        <v>70</v>
      </c>
      <c r="V26" s="1">
        <v>10</v>
      </c>
    </row>
    <row r="27" spans="1:22" ht="38.4" x14ac:dyDescent="0.2">
      <c r="A27" s="7">
        <v>24</v>
      </c>
      <c r="B27" s="7" t="s">
        <v>1084</v>
      </c>
      <c r="C27" s="13" t="s">
        <v>596</v>
      </c>
      <c r="D27" s="13" t="s">
        <v>597</v>
      </c>
      <c r="E27" s="13" t="s">
        <v>598</v>
      </c>
      <c r="F27" s="13" t="s">
        <v>599</v>
      </c>
      <c r="G27" s="13" t="s">
        <v>600</v>
      </c>
      <c r="H27" s="13" t="s">
        <v>25</v>
      </c>
      <c r="I27" s="13" t="s">
        <v>601</v>
      </c>
      <c r="J27" s="13" t="s">
        <v>602</v>
      </c>
      <c r="K27" s="13">
        <v>2</v>
      </c>
      <c r="L27" s="13" t="s">
        <v>47</v>
      </c>
      <c r="M27" s="14" t="s">
        <v>603</v>
      </c>
      <c r="N27" s="13" t="s">
        <v>604</v>
      </c>
      <c r="O27" s="13" t="s">
        <v>605</v>
      </c>
      <c r="P27" s="13" t="s">
        <v>31</v>
      </c>
      <c r="Q27" s="15">
        <v>1122300</v>
      </c>
      <c r="R27" s="15">
        <v>1050</v>
      </c>
      <c r="S27" s="16">
        <v>1178415000</v>
      </c>
      <c r="T27" s="17" t="s">
        <v>607</v>
      </c>
      <c r="U27" s="17" t="s">
        <v>606</v>
      </c>
      <c r="V27" s="1">
        <v>11</v>
      </c>
    </row>
    <row r="28" spans="1:22" ht="38.4" x14ac:dyDescent="0.2">
      <c r="A28" s="7">
        <v>25</v>
      </c>
      <c r="B28" s="7" t="s">
        <v>1085</v>
      </c>
      <c r="C28" s="13" t="s">
        <v>122</v>
      </c>
      <c r="D28" s="13" t="s">
        <v>123</v>
      </c>
      <c r="E28" s="13" t="s">
        <v>124</v>
      </c>
      <c r="F28" s="13" t="s">
        <v>125</v>
      </c>
      <c r="G28" s="13" t="s">
        <v>126</v>
      </c>
      <c r="H28" s="13" t="s">
        <v>25</v>
      </c>
      <c r="I28" s="13" t="s">
        <v>127</v>
      </c>
      <c r="J28" s="13" t="s">
        <v>128</v>
      </c>
      <c r="K28" s="13">
        <v>4</v>
      </c>
      <c r="L28" s="13" t="s">
        <v>28</v>
      </c>
      <c r="M28" s="14">
        <v>893115758824</v>
      </c>
      <c r="N28" s="13" t="s">
        <v>129</v>
      </c>
      <c r="O28" s="13" t="s">
        <v>30</v>
      </c>
      <c r="P28" s="13" t="s">
        <v>31</v>
      </c>
      <c r="Q28" s="15">
        <v>59000</v>
      </c>
      <c r="R28" s="15">
        <v>7000</v>
      </c>
      <c r="S28" s="16">
        <v>413000000</v>
      </c>
      <c r="T28" s="17" t="s">
        <v>131</v>
      </c>
      <c r="U28" s="17" t="s">
        <v>130</v>
      </c>
      <c r="V28" s="1">
        <v>12</v>
      </c>
    </row>
    <row r="29" spans="1:22" ht="57.6" x14ac:dyDescent="0.2">
      <c r="A29" s="7">
        <v>26</v>
      </c>
      <c r="B29" s="7" t="s">
        <v>1086</v>
      </c>
      <c r="C29" s="13" t="s">
        <v>800</v>
      </c>
      <c r="D29" s="13" t="s">
        <v>801</v>
      </c>
      <c r="E29" s="13" t="s">
        <v>802</v>
      </c>
      <c r="F29" s="13" t="s">
        <v>803</v>
      </c>
      <c r="G29" s="13" t="s">
        <v>224</v>
      </c>
      <c r="H29" s="13" t="s">
        <v>39</v>
      </c>
      <c r="I29" s="13" t="s">
        <v>90</v>
      </c>
      <c r="J29" s="13" t="s">
        <v>91</v>
      </c>
      <c r="K29" s="13">
        <v>2</v>
      </c>
      <c r="L29" s="13" t="s">
        <v>42</v>
      </c>
      <c r="M29" s="14" t="s">
        <v>804</v>
      </c>
      <c r="N29" s="13" t="s">
        <v>805</v>
      </c>
      <c r="O29" s="13" t="s">
        <v>30</v>
      </c>
      <c r="P29" s="13" t="s">
        <v>69</v>
      </c>
      <c r="Q29" s="15">
        <v>35000</v>
      </c>
      <c r="R29" s="15">
        <v>45965</v>
      </c>
      <c r="S29" s="16">
        <v>1608775000</v>
      </c>
      <c r="T29" s="17" t="s">
        <v>807</v>
      </c>
      <c r="U29" s="17" t="s">
        <v>806</v>
      </c>
      <c r="V29" s="1">
        <v>13</v>
      </c>
    </row>
    <row r="30" spans="1:22" ht="28.8" x14ac:dyDescent="0.2">
      <c r="A30" s="7">
        <v>27</v>
      </c>
      <c r="B30" s="7" t="s">
        <v>1087</v>
      </c>
      <c r="C30" s="13" t="s">
        <v>288</v>
      </c>
      <c r="D30" s="13" t="s">
        <v>289</v>
      </c>
      <c r="E30" s="13" t="s">
        <v>290</v>
      </c>
      <c r="F30" s="13" t="s">
        <v>291</v>
      </c>
      <c r="G30" s="13" t="s">
        <v>292</v>
      </c>
      <c r="H30" s="13" t="s">
        <v>25</v>
      </c>
      <c r="I30" s="13" t="s">
        <v>199</v>
      </c>
      <c r="J30" s="13" t="s">
        <v>293</v>
      </c>
      <c r="K30" s="13">
        <v>1</v>
      </c>
      <c r="L30" s="13" t="s">
        <v>55</v>
      </c>
      <c r="M30" s="14">
        <v>599112027923</v>
      </c>
      <c r="N30" s="13" t="s">
        <v>294</v>
      </c>
      <c r="O30" s="13" t="s">
        <v>58</v>
      </c>
      <c r="P30" s="13" t="s">
        <v>31</v>
      </c>
      <c r="Q30" s="15">
        <v>224400</v>
      </c>
      <c r="R30" s="15">
        <v>1260</v>
      </c>
      <c r="S30" s="16">
        <v>282744000</v>
      </c>
      <c r="T30" s="17" t="s">
        <v>296</v>
      </c>
      <c r="U30" s="17" t="s">
        <v>295</v>
      </c>
      <c r="V30" s="1">
        <v>14</v>
      </c>
    </row>
    <row r="31" spans="1:22" ht="38.4" x14ac:dyDescent="0.2">
      <c r="A31" s="7">
        <v>28</v>
      </c>
      <c r="B31" s="7" t="s">
        <v>1088</v>
      </c>
      <c r="C31" s="13" t="s">
        <v>354</v>
      </c>
      <c r="D31" s="13" t="s">
        <v>355</v>
      </c>
      <c r="E31" s="13" t="s">
        <v>356</v>
      </c>
      <c r="F31" s="13" t="s">
        <v>357</v>
      </c>
      <c r="G31" s="13" t="s">
        <v>358</v>
      </c>
      <c r="H31" s="13" t="s">
        <v>359</v>
      </c>
      <c r="I31" s="13" t="s">
        <v>360</v>
      </c>
      <c r="J31" s="13" t="s">
        <v>361</v>
      </c>
      <c r="K31" s="13">
        <v>1</v>
      </c>
      <c r="L31" s="13" t="s">
        <v>28</v>
      </c>
      <c r="M31" s="14" t="s">
        <v>362</v>
      </c>
      <c r="N31" s="13" t="s">
        <v>363</v>
      </c>
      <c r="O31" s="13" t="s">
        <v>80</v>
      </c>
      <c r="P31" s="13" t="s">
        <v>44</v>
      </c>
      <c r="Q31" s="15">
        <v>8895</v>
      </c>
      <c r="R31" s="15">
        <v>57750</v>
      </c>
      <c r="S31" s="16">
        <v>513686250</v>
      </c>
      <c r="T31" s="17" t="s">
        <v>296</v>
      </c>
      <c r="U31" s="17" t="s">
        <v>295</v>
      </c>
      <c r="V31" s="1">
        <v>14</v>
      </c>
    </row>
    <row r="32" spans="1:22" ht="48" x14ac:dyDescent="0.2">
      <c r="A32" s="7">
        <v>29</v>
      </c>
      <c r="B32" s="7" t="s">
        <v>1089</v>
      </c>
      <c r="C32" s="13" t="s">
        <v>662</v>
      </c>
      <c r="D32" s="13" t="s">
        <v>663</v>
      </c>
      <c r="E32" s="13" t="s">
        <v>664</v>
      </c>
      <c r="F32" s="13" t="s">
        <v>661</v>
      </c>
      <c r="G32" s="13" t="s">
        <v>208</v>
      </c>
      <c r="H32" s="13" t="s">
        <v>25</v>
      </c>
      <c r="I32" s="13" t="s">
        <v>665</v>
      </c>
      <c r="J32" s="13" t="s">
        <v>666</v>
      </c>
      <c r="K32" s="13">
        <v>2</v>
      </c>
      <c r="L32" s="13" t="s">
        <v>28</v>
      </c>
      <c r="M32" s="14" t="s">
        <v>667</v>
      </c>
      <c r="N32" s="13" t="s">
        <v>668</v>
      </c>
      <c r="O32" s="13" t="s">
        <v>30</v>
      </c>
      <c r="P32" s="13" t="s">
        <v>31</v>
      </c>
      <c r="Q32" s="15">
        <v>1673500</v>
      </c>
      <c r="R32" s="15">
        <v>1068</v>
      </c>
      <c r="S32" s="16">
        <v>1787298000</v>
      </c>
      <c r="T32" s="17" t="s">
        <v>670</v>
      </c>
      <c r="U32" s="17" t="s">
        <v>669</v>
      </c>
      <c r="V32" s="1">
        <v>15</v>
      </c>
    </row>
    <row r="33" spans="1:22" ht="48" x14ac:dyDescent="0.2">
      <c r="A33" s="7">
        <v>30</v>
      </c>
      <c r="B33" s="7" t="s">
        <v>1090</v>
      </c>
      <c r="C33" s="13" t="s">
        <v>997</v>
      </c>
      <c r="D33" s="13" t="s">
        <v>998</v>
      </c>
      <c r="E33" s="13" t="s">
        <v>999</v>
      </c>
      <c r="F33" s="13" t="s">
        <v>1000</v>
      </c>
      <c r="G33" s="13" t="s">
        <v>1001</v>
      </c>
      <c r="H33" s="13" t="s">
        <v>25</v>
      </c>
      <c r="I33" s="13" t="s">
        <v>244</v>
      </c>
      <c r="J33" s="13" t="s">
        <v>1002</v>
      </c>
      <c r="K33" s="13">
        <v>2</v>
      </c>
      <c r="L33" s="13" t="s">
        <v>680</v>
      </c>
      <c r="M33" s="14" t="s">
        <v>1003</v>
      </c>
      <c r="N33" s="13" t="s">
        <v>1004</v>
      </c>
      <c r="O33" s="13" t="s">
        <v>1005</v>
      </c>
      <c r="P33" s="13" t="s">
        <v>31</v>
      </c>
      <c r="Q33" s="15">
        <v>46000</v>
      </c>
      <c r="R33" s="15">
        <v>39500</v>
      </c>
      <c r="S33" s="16">
        <v>1817000000</v>
      </c>
      <c r="T33" s="17" t="s">
        <v>1007</v>
      </c>
      <c r="U33" s="17" t="s">
        <v>1006</v>
      </c>
      <c r="V33" s="1">
        <v>16</v>
      </c>
    </row>
    <row r="34" spans="1:22" ht="57.6" x14ac:dyDescent="0.2">
      <c r="A34" s="7">
        <v>31</v>
      </c>
      <c r="B34" s="7" t="s">
        <v>1091</v>
      </c>
      <c r="C34" s="13" t="s">
        <v>375</v>
      </c>
      <c r="D34" s="13" t="s">
        <v>376</v>
      </c>
      <c r="E34" s="13" t="s">
        <v>377</v>
      </c>
      <c r="F34" s="13" t="s">
        <v>378</v>
      </c>
      <c r="G34" s="13" t="s">
        <v>379</v>
      </c>
      <c r="H34" s="13" t="s">
        <v>312</v>
      </c>
      <c r="I34" s="13" t="s">
        <v>40</v>
      </c>
      <c r="J34" s="13" t="s">
        <v>380</v>
      </c>
      <c r="K34" s="13">
        <v>4</v>
      </c>
      <c r="L34" s="13" t="s">
        <v>42</v>
      </c>
      <c r="M34" s="14" t="s">
        <v>381</v>
      </c>
      <c r="N34" s="13" t="s">
        <v>382</v>
      </c>
      <c r="O34" s="13" t="s">
        <v>30</v>
      </c>
      <c r="P34" s="13" t="s">
        <v>69</v>
      </c>
      <c r="Q34" s="15">
        <v>10700</v>
      </c>
      <c r="R34" s="15">
        <v>39900</v>
      </c>
      <c r="S34" s="16">
        <v>426930000</v>
      </c>
      <c r="T34" s="17" t="s">
        <v>384</v>
      </c>
      <c r="U34" s="17" t="s">
        <v>383</v>
      </c>
      <c r="V34" s="1">
        <v>17</v>
      </c>
    </row>
    <row r="35" spans="1:22" ht="38.4" x14ac:dyDescent="0.2">
      <c r="A35" s="7">
        <v>32</v>
      </c>
      <c r="B35" s="7" t="s">
        <v>1093</v>
      </c>
      <c r="C35" s="13" t="s">
        <v>929</v>
      </c>
      <c r="D35" s="13" t="s">
        <v>930</v>
      </c>
      <c r="E35" s="13" t="s">
        <v>931</v>
      </c>
      <c r="F35" s="13" t="s">
        <v>925</v>
      </c>
      <c r="G35" s="13" t="s">
        <v>292</v>
      </c>
      <c r="H35" s="13" t="s">
        <v>25</v>
      </c>
      <c r="I35" s="13" t="s">
        <v>244</v>
      </c>
      <c r="J35" s="13" t="s">
        <v>932</v>
      </c>
      <c r="K35" s="13">
        <v>4</v>
      </c>
      <c r="L35" s="13" t="s">
        <v>28</v>
      </c>
      <c r="M35" s="14">
        <v>893110118500</v>
      </c>
      <c r="N35" s="13" t="s">
        <v>933</v>
      </c>
      <c r="O35" s="13" t="s">
        <v>30</v>
      </c>
      <c r="P35" s="13" t="s">
        <v>934</v>
      </c>
      <c r="Q35" s="15">
        <v>1174000</v>
      </c>
      <c r="R35" s="15">
        <v>1600</v>
      </c>
      <c r="S35" s="16">
        <v>1878400000</v>
      </c>
      <c r="T35" s="17" t="s">
        <v>936</v>
      </c>
      <c r="U35" s="17" t="s">
        <v>935</v>
      </c>
      <c r="V35" s="1">
        <v>18</v>
      </c>
    </row>
    <row r="36" spans="1:22" ht="38.4" x14ac:dyDescent="0.2">
      <c r="A36" s="7">
        <v>33</v>
      </c>
      <c r="B36" s="7" t="s">
        <v>1094</v>
      </c>
      <c r="C36" s="13" t="s">
        <v>467</v>
      </c>
      <c r="D36" s="13" t="s">
        <v>468</v>
      </c>
      <c r="E36" s="13" t="s">
        <v>469</v>
      </c>
      <c r="F36" s="13" t="s">
        <v>470</v>
      </c>
      <c r="G36" s="13" t="s">
        <v>461</v>
      </c>
      <c r="H36" s="13" t="s">
        <v>25</v>
      </c>
      <c r="I36" s="13" t="s">
        <v>471</v>
      </c>
      <c r="J36" s="13" t="s">
        <v>472</v>
      </c>
      <c r="K36" s="13">
        <v>4</v>
      </c>
      <c r="L36" s="13" t="s">
        <v>473</v>
      </c>
      <c r="M36" s="14" t="s">
        <v>474</v>
      </c>
      <c r="N36" s="13" t="s">
        <v>475</v>
      </c>
      <c r="O36" s="13" t="s">
        <v>476</v>
      </c>
      <c r="P36" s="13" t="s">
        <v>31</v>
      </c>
      <c r="Q36" s="15">
        <v>782000</v>
      </c>
      <c r="R36" s="15">
        <v>2499</v>
      </c>
      <c r="S36" s="16">
        <v>1954218000</v>
      </c>
      <c r="T36" s="17" t="s">
        <v>478</v>
      </c>
      <c r="U36" s="17" t="s">
        <v>477</v>
      </c>
      <c r="V36" s="1">
        <v>19</v>
      </c>
    </row>
    <row r="37" spans="1:22" ht="38.4" x14ac:dyDescent="0.2">
      <c r="A37" s="7">
        <v>34</v>
      </c>
      <c r="B37" s="7" t="s">
        <v>1095</v>
      </c>
      <c r="C37" s="13" t="s">
        <v>564</v>
      </c>
      <c r="D37" s="13" t="s">
        <v>565</v>
      </c>
      <c r="E37" s="13" t="s">
        <v>566</v>
      </c>
      <c r="F37" s="13" t="s">
        <v>567</v>
      </c>
      <c r="G37" s="13" t="s">
        <v>568</v>
      </c>
      <c r="H37" s="13" t="s">
        <v>25</v>
      </c>
      <c r="I37" s="13" t="s">
        <v>569</v>
      </c>
      <c r="J37" s="13" t="s">
        <v>570</v>
      </c>
      <c r="K37" s="13">
        <v>1</v>
      </c>
      <c r="L37" s="13" t="s">
        <v>42</v>
      </c>
      <c r="M37" s="14" t="s">
        <v>571</v>
      </c>
      <c r="N37" s="13" t="s">
        <v>572</v>
      </c>
      <c r="O37" s="13" t="s">
        <v>573</v>
      </c>
      <c r="P37" s="13" t="s">
        <v>31</v>
      </c>
      <c r="Q37" s="15">
        <v>401880</v>
      </c>
      <c r="R37" s="15">
        <v>4900</v>
      </c>
      <c r="S37" s="16">
        <v>1969212000</v>
      </c>
      <c r="T37" s="17" t="s">
        <v>575</v>
      </c>
      <c r="U37" s="17" t="s">
        <v>574</v>
      </c>
      <c r="V37" s="1">
        <v>20</v>
      </c>
    </row>
    <row r="38" spans="1:22" ht="28.8" x14ac:dyDescent="0.2">
      <c r="A38" s="7">
        <v>35</v>
      </c>
      <c r="B38" s="7" t="s">
        <v>1096</v>
      </c>
      <c r="C38" s="13" t="s">
        <v>514</v>
      </c>
      <c r="D38" s="13" t="s">
        <v>515</v>
      </c>
      <c r="E38" s="13" t="s">
        <v>516</v>
      </c>
      <c r="F38" s="13" t="s">
        <v>517</v>
      </c>
      <c r="G38" s="13" t="s">
        <v>518</v>
      </c>
      <c r="H38" s="13" t="s">
        <v>39</v>
      </c>
      <c r="I38" s="13" t="s">
        <v>40</v>
      </c>
      <c r="J38" s="13" t="s">
        <v>519</v>
      </c>
      <c r="K38" s="13">
        <v>5</v>
      </c>
      <c r="L38" s="13" t="s">
        <v>42</v>
      </c>
      <c r="M38" s="14">
        <v>890410092323</v>
      </c>
      <c r="N38" s="13" t="s">
        <v>520</v>
      </c>
      <c r="O38" s="13" t="s">
        <v>323</v>
      </c>
      <c r="P38" s="13" t="s">
        <v>69</v>
      </c>
      <c r="Q38" s="15">
        <v>18620</v>
      </c>
      <c r="R38" s="15">
        <v>90121</v>
      </c>
      <c r="S38" s="16">
        <v>1678053020</v>
      </c>
      <c r="T38" s="17" t="s">
        <v>522</v>
      </c>
      <c r="U38" s="17" t="s">
        <v>521</v>
      </c>
      <c r="V38" s="1">
        <v>22</v>
      </c>
    </row>
    <row r="39" spans="1:22" ht="38.4" x14ac:dyDescent="0.2">
      <c r="A39" s="7">
        <v>36</v>
      </c>
      <c r="B39" s="7" t="s">
        <v>1097</v>
      </c>
      <c r="C39" s="13" t="s">
        <v>557</v>
      </c>
      <c r="D39" s="13" t="s">
        <v>558</v>
      </c>
      <c r="E39" s="13" t="s">
        <v>559</v>
      </c>
      <c r="F39" s="13" t="s">
        <v>560</v>
      </c>
      <c r="G39" s="13" t="s">
        <v>561</v>
      </c>
      <c r="H39" s="13" t="s">
        <v>25</v>
      </c>
      <c r="I39" s="13" t="s">
        <v>199</v>
      </c>
      <c r="J39" s="13" t="s">
        <v>245</v>
      </c>
      <c r="K39" s="13">
        <v>3</v>
      </c>
      <c r="L39" s="13" t="s">
        <v>28</v>
      </c>
      <c r="M39" s="14" t="s">
        <v>562</v>
      </c>
      <c r="N39" s="13" t="s">
        <v>563</v>
      </c>
      <c r="O39" s="13" t="s">
        <v>30</v>
      </c>
      <c r="P39" s="13" t="s">
        <v>31</v>
      </c>
      <c r="Q39" s="15">
        <v>346000</v>
      </c>
      <c r="R39" s="15">
        <v>3290</v>
      </c>
      <c r="S39" s="16">
        <v>1138340000</v>
      </c>
      <c r="T39" s="17" t="s">
        <v>522</v>
      </c>
      <c r="U39" s="17" t="s">
        <v>521</v>
      </c>
      <c r="V39" s="1">
        <v>22</v>
      </c>
    </row>
    <row r="40" spans="1:22" ht="38.4" x14ac:dyDescent="0.2">
      <c r="A40" s="7">
        <v>37</v>
      </c>
      <c r="B40" s="7" t="s">
        <v>1098</v>
      </c>
      <c r="C40" s="13" t="s">
        <v>34</v>
      </c>
      <c r="D40" s="13" t="s">
        <v>35</v>
      </c>
      <c r="E40" s="13" t="s">
        <v>36</v>
      </c>
      <c r="F40" s="13" t="s">
        <v>37</v>
      </c>
      <c r="G40" s="13" t="s">
        <v>38</v>
      </c>
      <c r="H40" s="13" t="s">
        <v>39</v>
      </c>
      <c r="I40" s="13" t="s">
        <v>40</v>
      </c>
      <c r="J40" s="13" t="s">
        <v>41</v>
      </c>
      <c r="K40" s="13">
        <v>4</v>
      </c>
      <c r="L40" s="13" t="s">
        <v>42</v>
      </c>
      <c r="M40" s="14">
        <v>893110281724</v>
      </c>
      <c r="N40" s="13" t="s">
        <v>43</v>
      </c>
      <c r="O40" s="13" t="s">
        <v>30</v>
      </c>
      <c r="P40" s="13" t="s">
        <v>44</v>
      </c>
      <c r="Q40" s="15">
        <v>353</v>
      </c>
      <c r="R40" s="15">
        <v>455000</v>
      </c>
      <c r="S40" s="16">
        <v>160615000</v>
      </c>
      <c r="T40" s="17" t="s">
        <v>46</v>
      </c>
      <c r="U40" s="17" t="s">
        <v>45</v>
      </c>
      <c r="V40" s="1">
        <v>23</v>
      </c>
    </row>
    <row r="41" spans="1:22" ht="38.4" x14ac:dyDescent="0.2">
      <c r="A41" s="7">
        <v>38</v>
      </c>
      <c r="B41" s="7" t="s">
        <v>1100</v>
      </c>
      <c r="C41" s="13" t="s">
        <v>163</v>
      </c>
      <c r="D41" s="13" t="s">
        <v>164</v>
      </c>
      <c r="E41" s="13" t="s">
        <v>165</v>
      </c>
      <c r="F41" s="13" t="s">
        <v>166</v>
      </c>
      <c r="G41" s="13" t="s">
        <v>167</v>
      </c>
      <c r="H41" s="13" t="s">
        <v>39</v>
      </c>
      <c r="I41" s="13" t="s">
        <v>168</v>
      </c>
      <c r="J41" s="13" t="s">
        <v>169</v>
      </c>
      <c r="K41" s="13">
        <v>4</v>
      </c>
      <c r="L41" s="13" t="s">
        <v>28</v>
      </c>
      <c r="M41" s="14" t="s">
        <v>170</v>
      </c>
      <c r="N41" s="13" t="s">
        <v>43</v>
      </c>
      <c r="O41" s="13" t="s">
        <v>30</v>
      </c>
      <c r="P41" s="13" t="s">
        <v>44</v>
      </c>
      <c r="Q41" s="15">
        <v>5890</v>
      </c>
      <c r="R41" s="15">
        <v>18300</v>
      </c>
      <c r="S41" s="16">
        <v>107787000</v>
      </c>
      <c r="T41" s="17" t="s">
        <v>46</v>
      </c>
      <c r="U41" s="17" t="s">
        <v>45</v>
      </c>
      <c r="V41" s="1">
        <v>23</v>
      </c>
    </row>
    <row r="42" spans="1:22" ht="38.4" x14ac:dyDescent="0.2">
      <c r="A42" s="7">
        <v>39</v>
      </c>
      <c r="B42" s="7" t="s">
        <v>1103</v>
      </c>
      <c r="C42" s="13" t="s">
        <v>780</v>
      </c>
      <c r="D42" s="13" t="s">
        <v>781</v>
      </c>
      <c r="E42" s="13" t="s">
        <v>782</v>
      </c>
      <c r="F42" s="13" t="s">
        <v>783</v>
      </c>
      <c r="G42" s="13" t="s">
        <v>784</v>
      </c>
      <c r="H42" s="13" t="s">
        <v>39</v>
      </c>
      <c r="I42" s="13" t="s">
        <v>785</v>
      </c>
      <c r="J42" s="13" t="s">
        <v>786</v>
      </c>
      <c r="K42" s="13">
        <v>4</v>
      </c>
      <c r="L42" s="13" t="s">
        <v>28</v>
      </c>
      <c r="M42" s="14">
        <v>893110250824</v>
      </c>
      <c r="N42" s="13" t="s">
        <v>43</v>
      </c>
      <c r="O42" s="13" t="s">
        <v>30</v>
      </c>
      <c r="P42" s="13" t="s">
        <v>44</v>
      </c>
      <c r="Q42" s="15">
        <v>1360</v>
      </c>
      <c r="R42" s="15">
        <v>145000</v>
      </c>
      <c r="S42" s="16">
        <v>197200000</v>
      </c>
      <c r="T42" s="17" t="s">
        <v>46</v>
      </c>
      <c r="U42" s="17" t="s">
        <v>45</v>
      </c>
      <c r="V42" s="1">
        <v>23</v>
      </c>
    </row>
    <row r="43" spans="1:22" ht="38.4" x14ac:dyDescent="0.2">
      <c r="A43" s="7">
        <v>40</v>
      </c>
      <c r="B43" s="7" t="s">
        <v>1104</v>
      </c>
      <c r="C43" s="13" t="s">
        <v>957</v>
      </c>
      <c r="D43" s="13" t="s">
        <v>958</v>
      </c>
      <c r="E43" s="13" t="s">
        <v>959</v>
      </c>
      <c r="F43" s="13" t="s">
        <v>960</v>
      </c>
      <c r="G43" s="13" t="s">
        <v>961</v>
      </c>
      <c r="H43" s="13" t="s">
        <v>962</v>
      </c>
      <c r="I43" s="13" t="s">
        <v>963</v>
      </c>
      <c r="J43" s="13" t="s">
        <v>964</v>
      </c>
      <c r="K43" s="13">
        <v>4</v>
      </c>
      <c r="L43" s="13" t="s">
        <v>28</v>
      </c>
      <c r="M43" s="14" t="s">
        <v>965</v>
      </c>
      <c r="N43" s="13" t="s">
        <v>43</v>
      </c>
      <c r="O43" s="13" t="s">
        <v>30</v>
      </c>
      <c r="P43" s="13" t="s">
        <v>44</v>
      </c>
      <c r="Q43" s="15">
        <v>191100</v>
      </c>
      <c r="R43" s="15">
        <v>4210</v>
      </c>
      <c r="S43" s="16">
        <v>804531000</v>
      </c>
      <c r="T43" s="17" t="s">
        <v>46</v>
      </c>
      <c r="U43" s="17" t="s">
        <v>45</v>
      </c>
      <c r="V43" s="1">
        <v>23</v>
      </c>
    </row>
    <row r="44" spans="1:22" ht="38.4" x14ac:dyDescent="0.2">
      <c r="A44" s="7">
        <v>41</v>
      </c>
      <c r="B44" s="7" t="s">
        <v>1105</v>
      </c>
      <c r="C44" s="13" t="s">
        <v>987</v>
      </c>
      <c r="D44" s="13" t="s">
        <v>988</v>
      </c>
      <c r="E44" s="13" t="s">
        <v>989</v>
      </c>
      <c r="F44" s="13" t="s">
        <v>990</v>
      </c>
      <c r="G44" s="13" t="s">
        <v>991</v>
      </c>
      <c r="H44" s="13" t="s">
        <v>992</v>
      </c>
      <c r="I44" s="13" t="s">
        <v>993</v>
      </c>
      <c r="J44" s="13" t="s">
        <v>994</v>
      </c>
      <c r="K44" s="13">
        <v>4</v>
      </c>
      <c r="L44" s="13" t="s">
        <v>42</v>
      </c>
      <c r="M44" s="14" t="s">
        <v>995</v>
      </c>
      <c r="N44" s="13" t="s">
        <v>43</v>
      </c>
      <c r="O44" s="13" t="s">
        <v>30</v>
      </c>
      <c r="P44" s="13" t="s">
        <v>996</v>
      </c>
      <c r="Q44" s="15">
        <v>2280</v>
      </c>
      <c r="R44" s="15">
        <v>140000</v>
      </c>
      <c r="S44" s="16">
        <v>319200000</v>
      </c>
      <c r="T44" s="17" t="s">
        <v>46</v>
      </c>
      <c r="U44" s="17" t="s">
        <v>45</v>
      </c>
      <c r="V44" s="1">
        <v>23</v>
      </c>
    </row>
    <row r="45" spans="1:22" ht="38.4" x14ac:dyDescent="0.2">
      <c r="A45" s="7">
        <v>42</v>
      </c>
      <c r="B45" s="7" t="s">
        <v>1106</v>
      </c>
      <c r="C45" s="13" t="s">
        <v>1015</v>
      </c>
      <c r="D45" s="13" t="s">
        <v>1016</v>
      </c>
      <c r="E45" s="13" t="s">
        <v>1017</v>
      </c>
      <c r="F45" s="13" t="s">
        <v>1018</v>
      </c>
      <c r="G45" s="13" t="s">
        <v>763</v>
      </c>
      <c r="H45" s="13" t="s">
        <v>39</v>
      </c>
      <c r="I45" s="13" t="s">
        <v>40</v>
      </c>
      <c r="J45" s="13" t="s">
        <v>1019</v>
      </c>
      <c r="K45" s="13">
        <v>4</v>
      </c>
      <c r="L45" s="13" t="s">
        <v>28</v>
      </c>
      <c r="M45" s="14" t="s">
        <v>1020</v>
      </c>
      <c r="N45" s="13" t="s">
        <v>43</v>
      </c>
      <c r="O45" s="13" t="s">
        <v>30</v>
      </c>
      <c r="P45" s="13" t="s">
        <v>44</v>
      </c>
      <c r="Q45" s="15">
        <v>260260</v>
      </c>
      <c r="R45" s="15">
        <v>4830</v>
      </c>
      <c r="S45" s="16">
        <v>1257055800</v>
      </c>
      <c r="T45" s="17" t="s">
        <v>46</v>
      </c>
      <c r="U45" s="17" t="s">
        <v>45</v>
      </c>
      <c r="V45" s="1">
        <v>23</v>
      </c>
    </row>
    <row r="46" spans="1:22" ht="38.4" x14ac:dyDescent="0.2">
      <c r="A46" s="7">
        <v>43</v>
      </c>
      <c r="B46" s="7" t="s">
        <v>1107</v>
      </c>
      <c r="C46" s="13" t="s">
        <v>346</v>
      </c>
      <c r="D46" s="13" t="s">
        <v>347</v>
      </c>
      <c r="E46" s="13" t="s">
        <v>348</v>
      </c>
      <c r="F46" s="13" t="s">
        <v>349</v>
      </c>
      <c r="G46" s="13" t="s">
        <v>339</v>
      </c>
      <c r="H46" s="13" t="s">
        <v>25</v>
      </c>
      <c r="I46" s="13" t="s">
        <v>199</v>
      </c>
      <c r="J46" s="13" t="s">
        <v>245</v>
      </c>
      <c r="K46" s="13">
        <v>4</v>
      </c>
      <c r="L46" s="13" t="s">
        <v>28</v>
      </c>
      <c r="M46" s="14" t="s">
        <v>350</v>
      </c>
      <c r="N46" s="13" t="s">
        <v>351</v>
      </c>
      <c r="O46" s="13" t="s">
        <v>30</v>
      </c>
      <c r="P46" s="13" t="s">
        <v>31</v>
      </c>
      <c r="Q46" s="15">
        <v>1421800</v>
      </c>
      <c r="R46" s="15">
        <v>2229</v>
      </c>
      <c r="S46" s="16">
        <v>3169192200</v>
      </c>
      <c r="T46" s="17" t="s">
        <v>353</v>
      </c>
      <c r="U46" s="17" t="s">
        <v>352</v>
      </c>
      <c r="V46" s="1">
        <v>24</v>
      </c>
    </row>
    <row r="47" spans="1:22" ht="38.4" x14ac:dyDescent="0.2">
      <c r="A47" s="7">
        <v>44</v>
      </c>
      <c r="B47" s="7" t="s">
        <v>1108</v>
      </c>
      <c r="C47" s="13" t="s">
        <v>881</v>
      </c>
      <c r="D47" s="13" t="s">
        <v>882</v>
      </c>
      <c r="E47" s="13" t="s">
        <v>883</v>
      </c>
      <c r="F47" s="13" t="s">
        <v>884</v>
      </c>
      <c r="G47" s="13" t="s">
        <v>600</v>
      </c>
      <c r="H47" s="13" t="s">
        <v>25</v>
      </c>
      <c r="I47" s="13" t="s">
        <v>127</v>
      </c>
      <c r="J47" s="13" t="s">
        <v>245</v>
      </c>
      <c r="K47" s="13">
        <v>2</v>
      </c>
      <c r="L47" s="13" t="s">
        <v>28</v>
      </c>
      <c r="M47" s="14" t="s">
        <v>885</v>
      </c>
      <c r="N47" s="13" t="s">
        <v>886</v>
      </c>
      <c r="O47" s="13" t="s">
        <v>30</v>
      </c>
      <c r="P47" s="13" t="s">
        <v>31</v>
      </c>
      <c r="Q47" s="15">
        <v>787600</v>
      </c>
      <c r="R47" s="15">
        <v>4138</v>
      </c>
      <c r="S47" s="16">
        <v>3259088800</v>
      </c>
      <c r="T47" s="17" t="s">
        <v>888</v>
      </c>
      <c r="U47" s="17" t="s">
        <v>887</v>
      </c>
      <c r="V47" s="1">
        <v>25</v>
      </c>
    </row>
    <row r="48" spans="1:22" ht="48" x14ac:dyDescent="0.2">
      <c r="A48" s="7">
        <v>45</v>
      </c>
      <c r="B48" s="7" t="s">
        <v>1109</v>
      </c>
      <c r="C48" s="13" t="s">
        <v>391</v>
      </c>
      <c r="D48" s="13" t="s">
        <v>392</v>
      </c>
      <c r="E48" s="13" t="s">
        <v>393</v>
      </c>
      <c r="F48" s="13" t="s">
        <v>394</v>
      </c>
      <c r="G48" s="13" t="s">
        <v>218</v>
      </c>
      <c r="H48" s="13" t="s">
        <v>39</v>
      </c>
      <c r="I48" s="13" t="s">
        <v>209</v>
      </c>
      <c r="J48" s="13" t="s">
        <v>91</v>
      </c>
      <c r="K48" s="13">
        <v>4</v>
      </c>
      <c r="L48" s="13" t="s">
        <v>28</v>
      </c>
      <c r="M48" s="14" t="s">
        <v>395</v>
      </c>
      <c r="N48" s="13" t="s">
        <v>396</v>
      </c>
      <c r="O48" s="13" t="s">
        <v>30</v>
      </c>
      <c r="P48" s="13" t="s">
        <v>69</v>
      </c>
      <c r="Q48" s="15">
        <v>15000</v>
      </c>
      <c r="R48" s="15">
        <v>79000</v>
      </c>
      <c r="S48" s="16">
        <v>1185000000</v>
      </c>
      <c r="T48" s="17" t="s">
        <v>398</v>
      </c>
      <c r="U48" s="17" t="s">
        <v>397</v>
      </c>
      <c r="V48" s="1">
        <v>26</v>
      </c>
    </row>
    <row r="49" spans="1:22" ht="38.4" x14ac:dyDescent="0.2">
      <c r="A49" s="7">
        <v>46</v>
      </c>
      <c r="B49" s="7" t="s">
        <v>1110</v>
      </c>
      <c r="C49" s="13" t="s">
        <v>706</v>
      </c>
      <c r="D49" s="13" t="s">
        <v>707</v>
      </c>
      <c r="E49" s="13" t="s">
        <v>708</v>
      </c>
      <c r="F49" s="13" t="s">
        <v>709</v>
      </c>
      <c r="G49" s="13" t="s">
        <v>710</v>
      </c>
      <c r="H49" s="13" t="s">
        <v>312</v>
      </c>
      <c r="I49" s="13" t="s">
        <v>360</v>
      </c>
      <c r="J49" s="13" t="s">
        <v>711</v>
      </c>
      <c r="K49" s="13">
        <v>1</v>
      </c>
      <c r="L49" s="13" t="s">
        <v>28</v>
      </c>
      <c r="M49" s="14" t="s">
        <v>712</v>
      </c>
      <c r="N49" s="13" t="s">
        <v>713</v>
      </c>
      <c r="O49" s="13" t="s">
        <v>714</v>
      </c>
      <c r="P49" s="13" t="s">
        <v>479</v>
      </c>
      <c r="Q49" s="15">
        <v>6900</v>
      </c>
      <c r="R49" s="15">
        <v>15000</v>
      </c>
      <c r="S49" s="16">
        <v>103500000</v>
      </c>
      <c r="T49" s="17" t="s">
        <v>716</v>
      </c>
      <c r="U49" s="17" t="s">
        <v>715</v>
      </c>
      <c r="V49" s="1">
        <v>27</v>
      </c>
    </row>
    <row r="50" spans="1:22" ht="38.4" x14ac:dyDescent="0.2">
      <c r="A50" s="7">
        <v>47</v>
      </c>
      <c r="B50" s="7" t="s">
        <v>1111</v>
      </c>
      <c r="C50" s="13" t="s">
        <v>729</v>
      </c>
      <c r="D50" s="13" t="s">
        <v>730</v>
      </c>
      <c r="E50" s="13" t="s">
        <v>731</v>
      </c>
      <c r="F50" s="13" t="s">
        <v>732</v>
      </c>
      <c r="G50" s="13" t="s">
        <v>733</v>
      </c>
      <c r="H50" s="13" t="s">
        <v>312</v>
      </c>
      <c r="I50" s="13" t="s">
        <v>360</v>
      </c>
      <c r="J50" s="13" t="s">
        <v>734</v>
      </c>
      <c r="K50" s="13">
        <v>1</v>
      </c>
      <c r="L50" s="13" t="s">
        <v>28</v>
      </c>
      <c r="M50" s="14" t="s">
        <v>735</v>
      </c>
      <c r="N50" s="13" t="s">
        <v>736</v>
      </c>
      <c r="O50" s="13" t="s">
        <v>30</v>
      </c>
      <c r="P50" s="13" t="s">
        <v>408</v>
      </c>
      <c r="Q50" s="15">
        <v>43600</v>
      </c>
      <c r="R50" s="15">
        <v>19500</v>
      </c>
      <c r="S50" s="16">
        <v>850200000</v>
      </c>
      <c r="T50" s="17" t="s">
        <v>716</v>
      </c>
      <c r="U50" s="17" t="s">
        <v>715</v>
      </c>
      <c r="V50" s="1">
        <v>27</v>
      </c>
    </row>
    <row r="51" spans="1:22" ht="57.6" x14ac:dyDescent="0.2">
      <c r="A51" s="7">
        <v>48</v>
      </c>
      <c r="B51" s="7" t="s">
        <v>1092</v>
      </c>
      <c r="C51" s="13" t="s">
        <v>645</v>
      </c>
      <c r="D51" s="13" t="s">
        <v>646</v>
      </c>
      <c r="E51" s="13" t="s">
        <v>647</v>
      </c>
      <c r="F51" s="13" t="s">
        <v>648</v>
      </c>
      <c r="G51" s="13" t="s">
        <v>208</v>
      </c>
      <c r="H51" s="13" t="s">
        <v>39</v>
      </c>
      <c r="I51" s="13" t="s">
        <v>90</v>
      </c>
      <c r="J51" s="13" t="s">
        <v>649</v>
      </c>
      <c r="K51" s="13" t="s">
        <v>92</v>
      </c>
      <c r="L51" s="13" t="s">
        <v>28</v>
      </c>
      <c r="M51" s="14" t="s">
        <v>650</v>
      </c>
      <c r="N51" s="13" t="s">
        <v>651</v>
      </c>
      <c r="O51" s="13" t="s">
        <v>30</v>
      </c>
      <c r="P51" s="13" t="s">
        <v>69</v>
      </c>
      <c r="Q51" s="15">
        <v>28840</v>
      </c>
      <c r="R51" s="15">
        <v>43000</v>
      </c>
      <c r="S51" s="16">
        <v>1240120000</v>
      </c>
      <c r="T51" s="17" t="s">
        <v>652</v>
      </c>
      <c r="U51" s="17" t="s">
        <v>651</v>
      </c>
      <c r="V51" s="1">
        <v>28</v>
      </c>
    </row>
    <row r="52" spans="1:22" ht="38.4" x14ac:dyDescent="0.2">
      <c r="A52" s="7">
        <v>49</v>
      </c>
      <c r="B52" s="7" t="s">
        <v>1114</v>
      </c>
      <c r="C52" s="13" t="s">
        <v>671</v>
      </c>
      <c r="D52" s="13" t="s">
        <v>672</v>
      </c>
      <c r="E52" s="13" t="s">
        <v>673</v>
      </c>
      <c r="F52" s="13" t="s">
        <v>674</v>
      </c>
      <c r="G52" s="13" t="s">
        <v>675</v>
      </c>
      <c r="H52" s="13" t="s">
        <v>25</v>
      </c>
      <c r="I52" s="13" t="s">
        <v>676</v>
      </c>
      <c r="J52" s="13" t="s">
        <v>677</v>
      </c>
      <c r="K52" s="13" t="s">
        <v>92</v>
      </c>
      <c r="L52" s="13" t="s">
        <v>42</v>
      </c>
      <c r="M52" s="14" t="s">
        <v>678</v>
      </c>
      <c r="N52" s="13" t="s">
        <v>227</v>
      </c>
      <c r="O52" s="13" t="s">
        <v>30</v>
      </c>
      <c r="P52" s="13" t="s">
        <v>479</v>
      </c>
      <c r="Q52" s="15">
        <v>2122</v>
      </c>
      <c r="R52" s="15">
        <v>262000</v>
      </c>
      <c r="S52" s="16">
        <v>555964000</v>
      </c>
      <c r="T52" s="17" t="s">
        <v>228</v>
      </c>
      <c r="U52" s="17" t="s">
        <v>227</v>
      </c>
      <c r="V52" s="1">
        <v>29</v>
      </c>
    </row>
    <row r="53" spans="1:22" ht="67.2" x14ac:dyDescent="0.2">
      <c r="A53" s="7">
        <v>50</v>
      </c>
      <c r="B53" s="7" t="s">
        <v>1115</v>
      </c>
      <c r="C53" s="13" t="s">
        <v>171</v>
      </c>
      <c r="D53" s="13" t="s">
        <v>172</v>
      </c>
      <c r="E53" s="13" t="s">
        <v>173</v>
      </c>
      <c r="F53" s="13" t="s">
        <v>174</v>
      </c>
      <c r="G53" s="13" t="s">
        <v>175</v>
      </c>
      <c r="H53" s="13" t="s">
        <v>83</v>
      </c>
      <c r="I53" s="13" t="s">
        <v>40</v>
      </c>
      <c r="J53" s="13" t="s">
        <v>176</v>
      </c>
      <c r="K53" s="13">
        <v>4</v>
      </c>
      <c r="L53" s="13" t="s">
        <v>55</v>
      </c>
      <c r="M53" s="14" t="s">
        <v>177</v>
      </c>
      <c r="N53" s="13" t="s">
        <v>178</v>
      </c>
      <c r="O53" s="13" t="s">
        <v>30</v>
      </c>
      <c r="P53" s="13" t="s">
        <v>44</v>
      </c>
      <c r="Q53" s="15">
        <v>36235</v>
      </c>
      <c r="R53" s="15">
        <v>819</v>
      </c>
      <c r="S53" s="16">
        <v>29676465</v>
      </c>
      <c r="T53" s="17" t="s">
        <v>180</v>
      </c>
      <c r="U53" s="17" t="s">
        <v>179</v>
      </c>
      <c r="V53" s="1">
        <v>30</v>
      </c>
    </row>
    <row r="54" spans="1:22" ht="57.6" x14ac:dyDescent="0.2">
      <c r="A54" s="7">
        <v>51</v>
      </c>
      <c r="B54" s="7" t="s">
        <v>1113</v>
      </c>
      <c r="C54" s="13" t="s">
        <v>220</v>
      </c>
      <c r="D54" s="13" t="s">
        <v>221</v>
      </c>
      <c r="E54" s="13" t="s">
        <v>222</v>
      </c>
      <c r="F54" s="13" t="s">
        <v>223</v>
      </c>
      <c r="G54" s="13" t="s">
        <v>224</v>
      </c>
      <c r="H54" s="13" t="s">
        <v>83</v>
      </c>
      <c r="I54" s="13" t="s">
        <v>225</v>
      </c>
      <c r="J54" s="13" t="s">
        <v>91</v>
      </c>
      <c r="K54" s="13">
        <v>4</v>
      </c>
      <c r="L54" s="13" t="s">
        <v>28</v>
      </c>
      <c r="M54" s="14" t="s">
        <v>226</v>
      </c>
      <c r="N54" s="13" t="s">
        <v>178</v>
      </c>
      <c r="O54" s="13" t="s">
        <v>30</v>
      </c>
      <c r="P54" s="13" t="s">
        <v>69</v>
      </c>
      <c r="Q54" s="15">
        <v>573700</v>
      </c>
      <c r="R54" s="15">
        <v>5145</v>
      </c>
      <c r="S54" s="16">
        <v>2951686500</v>
      </c>
      <c r="T54" s="17" t="s">
        <v>180</v>
      </c>
      <c r="U54" s="17" t="s">
        <v>179</v>
      </c>
      <c r="V54" s="1">
        <v>30</v>
      </c>
    </row>
    <row r="55" spans="1:22" ht="38.4" x14ac:dyDescent="0.2">
      <c r="A55" s="7">
        <v>52</v>
      </c>
      <c r="B55" s="7" t="s">
        <v>1116</v>
      </c>
      <c r="C55" s="13" t="s">
        <v>653</v>
      </c>
      <c r="D55" s="13" t="s">
        <v>654</v>
      </c>
      <c r="E55" s="13" t="s">
        <v>655</v>
      </c>
      <c r="F55" s="13" t="s">
        <v>656</v>
      </c>
      <c r="G55" s="13" t="s">
        <v>243</v>
      </c>
      <c r="H55" s="13" t="s">
        <v>25</v>
      </c>
      <c r="I55" s="13" t="s">
        <v>414</v>
      </c>
      <c r="J55" s="13" t="s">
        <v>293</v>
      </c>
      <c r="K55" s="13">
        <v>3</v>
      </c>
      <c r="L55" s="13" t="s">
        <v>188</v>
      </c>
      <c r="M55" s="14">
        <v>893110455523</v>
      </c>
      <c r="N55" s="13" t="s">
        <v>657</v>
      </c>
      <c r="O55" s="13" t="s">
        <v>30</v>
      </c>
      <c r="P55" s="13" t="s">
        <v>658</v>
      </c>
      <c r="Q55" s="15">
        <v>6286250</v>
      </c>
      <c r="R55" s="15">
        <v>567</v>
      </c>
      <c r="S55" s="16">
        <v>3564303750</v>
      </c>
      <c r="T55" s="17" t="s">
        <v>660</v>
      </c>
      <c r="U55" s="17" t="s">
        <v>659</v>
      </c>
      <c r="V55" s="1">
        <v>31</v>
      </c>
    </row>
    <row r="56" spans="1:22" ht="28.8" x14ac:dyDescent="0.2">
      <c r="A56" s="7">
        <v>53</v>
      </c>
      <c r="B56" s="7" t="s">
        <v>1117</v>
      </c>
      <c r="C56" s="13" t="s">
        <v>717</v>
      </c>
      <c r="D56" s="13" t="s">
        <v>718</v>
      </c>
      <c r="E56" s="13" t="s">
        <v>719</v>
      </c>
      <c r="F56" s="13" t="s">
        <v>720</v>
      </c>
      <c r="G56" s="13" t="s">
        <v>721</v>
      </c>
      <c r="H56" s="13" t="s">
        <v>312</v>
      </c>
      <c r="I56" s="13" t="s">
        <v>360</v>
      </c>
      <c r="J56" s="13" t="s">
        <v>722</v>
      </c>
      <c r="K56" s="13">
        <v>4</v>
      </c>
      <c r="L56" s="13" t="s">
        <v>42</v>
      </c>
      <c r="M56" s="14" t="s">
        <v>723</v>
      </c>
      <c r="N56" s="13" t="s">
        <v>724</v>
      </c>
      <c r="O56" s="13" t="s">
        <v>30</v>
      </c>
      <c r="P56" s="13" t="s">
        <v>408</v>
      </c>
      <c r="Q56" s="15">
        <v>310080</v>
      </c>
      <c r="R56" s="15">
        <v>5019</v>
      </c>
      <c r="S56" s="16">
        <v>1556291520</v>
      </c>
      <c r="T56" s="17" t="s">
        <v>726</v>
      </c>
      <c r="U56" s="17" t="s">
        <v>725</v>
      </c>
      <c r="V56" s="1">
        <v>34</v>
      </c>
    </row>
    <row r="57" spans="1:22" ht="28.8" x14ac:dyDescent="0.2">
      <c r="A57" s="7">
        <v>54</v>
      </c>
      <c r="B57" s="7" t="s">
        <v>1112</v>
      </c>
      <c r="C57" s="13" t="s">
        <v>815</v>
      </c>
      <c r="D57" s="13" t="s">
        <v>816</v>
      </c>
      <c r="E57" s="13" t="s">
        <v>817</v>
      </c>
      <c r="F57" s="13" t="s">
        <v>811</v>
      </c>
      <c r="G57" s="13" t="s">
        <v>818</v>
      </c>
      <c r="H57" s="13" t="s">
        <v>312</v>
      </c>
      <c r="I57" s="13" t="s">
        <v>360</v>
      </c>
      <c r="J57" s="13" t="s">
        <v>819</v>
      </c>
      <c r="K57" s="13">
        <v>4</v>
      </c>
      <c r="L57" s="13" t="s">
        <v>28</v>
      </c>
      <c r="M57" s="14" t="s">
        <v>820</v>
      </c>
      <c r="N57" s="13" t="s">
        <v>724</v>
      </c>
      <c r="O57" s="13" t="s">
        <v>30</v>
      </c>
      <c r="P57" s="13" t="s">
        <v>408</v>
      </c>
      <c r="Q57" s="15">
        <v>245930</v>
      </c>
      <c r="R57" s="15">
        <v>8988</v>
      </c>
      <c r="S57" s="16">
        <v>2210418840</v>
      </c>
      <c r="T57" s="17" t="s">
        <v>726</v>
      </c>
      <c r="U57" s="17" t="s">
        <v>725</v>
      </c>
      <c r="V57" s="1">
        <v>34</v>
      </c>
    </row>
    <row r="58" spans="1:22" ht="48" x14ac:dyDescent="0.2">
      <c r="A58" s="7">
        <v>55</v>
      </c>
      <c r="B58" s="7" t="s">
        <v>1118</v>
      </c>
      <c r="C58" s="13" t="s">
        <v>421</v>
      </c>
      <c r="D58" s="13" t="s">
        <v>422</v>
      </c>
      <c r="E58" s="13" t="s">
        <v>423</v>
      </c>
      <c r="F58" s="13" t="s">
        <v>412</v>
      </c>
      <c r="G58" s="13" t="s">
        <v>424</v>
      </c>
      <c r="H58" s="13" t="s">
        <v>25</v>
      </c>
      <c r="I58" s="13" t="s">
        <v>199</v>
      </c>
      <c r="J58" s="13" t="s">
        <v>425</v>
      </c>
      <c r="K58" s="13">
        <v>3</v>
      </c>
      <c r="L58" s="13" t="s">
        <v>42</v>
      </c>
      <c r="M58" s="14" t="s">
        <v>426</v>
      </c>
      <c r="N58" s="13" t="s">
        <v>427</v>
      </c>
      <c r="O58" s="13" t="s">
        <v>30</v>
      </c>
      <c r="P58" s="13" t="s">
        <v>31</v>
      </c>
      <c r="Q58" s="15">
        <v>660000</v>
      </c>
      <c r="R58" s="15">
        <v>1800</v>
      </c>
      <c r="S58" s="16">
        <v>1188000000</v>
      </c>
      <c r="T58" s="17" t="s">
        <v>429</v>
      </c>
      <c r="U58" s="17" t="s">
        <v>428</v>
      </c>
      <c r="V58" s="1">
        <v>36</v>
      </c>
    </row>
    <row r="59" spans="1:22" ht="48" x14ac:dyDescent="0.2">
      <c r="A59" s="7">
        <v>56</v>
      </c>
      <c r="B59" s="7" t="s">
        <v>1119</v>
      </c>
      <c r="C59" s="13" t="s">
        <v>808</v>
      </c>
      <c r="D59" s="13" t="s">
        <v>809</v>
      </c>
      <c r="E59" s="13" t="s">
        <v>810</v>
      </c>
      <c r="F59" s="13" t="s">
        <v>811</v>
      </c>
      <c r="G59" s="13" t="s">
        <v>243</v>
      </c>
      <c r="H59" s="13" t="s">
        <v>25</v>
      </c>
      <c r="I59" s="13" t="s">
        <v>199</v>
      </c>
      <c r="J59" s="13" t="s">
        <v>812</v>
      </c>
      <c r="K59" s="13">
        <v>1</v>
      </c>
      <c r="L59" s="13" t="s">
        <v>55</v>
      </c>
      <c r="M59" s="14" t="s">
        <v>813</v>
      </c>
      <c r="N59" s="13" t="s">
        <v>814</v>
      </c>
      <c r="O59" s="13" t="s">
        <v>30</v>
      </c>
      <c r="P59" s="13" t="s">
        <v>31</v>
      </c>
      <c r="Q59" s="15">
        <v>4818800</v>
      </c>
      <c r="R59" s="15">
        <v>480</v>
      </c>
      <c r="S59" s="16">
        <v>2313024000</v>
      </c>
      <c r="T59" s="17" t="s">
        <v>429</v>
      </c>
      <c r="U59" s="17" t="s">
        <v>428</v>
      </c>
      <c r="V59" s="1">
        <v>36</v>
      </c>
    </row>
    <row r="60" spans="1:22" ht="48" x14ac:dyDescent="0.2">
      <c r="A60" s="7">
        <v>57</v>
      </c>
      <c r="B60" s="7" t="s">
        <v>1120</v>
      </c>
      <c r="C60" s="13" t="s">
        <v>457</v>
      </c>
      <c r="D60" s="13" t="s">
        <v>458</v>
      </c>
      <c r="E60" s="13" t="s">
        <v>459</v>
      </c>
      <c r="F60" s="13" t="s">
        <v>460</v>
      </c>
      <c r="G60" s="13" t="s">
        <v>461</v>
      </c>
      <c r="H60" s="13" t="s">
        <v>25</v>
      </c>
      <c r="I60" s="13" t="s">
        <v>462</v>
      </c>
      <c r="J60" s="13" t="s">
        <v>245</v>
      </c>
      <c r="K60" s="13">
        <v>3</v>
      </c>
      <c r="L60" s="13" t="s">
        <v>42</v>
      </c>
      <c r="M60" s="14">
        <v>893110001723</v>
      </c>
      <c r="N60" s="13" t="s">
        <v>463</v>
      </c>
      <c r="O60" s="13" t="s">
        <v>464</v>
      </c>
      <c r="P60" s="13" t="s">
        <v>31</v>
      </c>
      <c r="Q60" s="15">
        <v>965000</v>
      </c>
      <c r="R60" s="15">
        <v>3000</v>
      </c>
      <c r="S60" s="16">
        <v>2895000000</v>
      </c>
      <c r="T60" s="17" t="s">
        <v>466</v>
      </c>
      <c r="U60" s="17" t="s">
        <v>465</v>
      </c>
      <c r="V60" s="1">
        <v>38</v>
      </c>
    </row>
    <row r="61" spans="1:22" ht="38.4" x14ac:dyDescent="0.2">
      <c r="A61" s="7">
        <v>58</v>
      </c>
      <c r="B61" s="7" t="s">
        <v>1122</v>
      </c>
      <c r="C61" s="13" t="s">
        <v>766</v>
      </c>
      <c r="D61" s="13" t="s">
        <v>767</v>
      </c>
      <c r="E61" s="13" t="s">
        <v>768</v>
      </c>
      <c r="F61" s="13" t="s">
        <v>769</v>
      </c>
      <c r="G61" s="13" t="s">
        <v>292</v>
      </c>
      <c r="H61" s="13" t="s">
        <v>25</v>
      </c>
      <c r="I61" s="13" t="s">
        <v>770</v>
      </c>
      <c r="J61" s="13" t="s">
        <v>245</v>
      </c>
      <c r="K61" s="13">
        <v>4</v>
      </c>
      <c r="L61" s="13" t="s">
        <v>42</v>
      </c>
      <c r="M61" s="14" t="s">
        <v>771</v>
      </c>
      <c r="N61" s="13" t="s">
        <v>236</v>
      </c>
      <c r="O61" s="13" t="s">
        <v>30</v>
      </c>
      <c r="P61" s="13" t="s">
        <v>31</v>
      </c>
      <c r="Q61" s="15">
        <v>490200</v>
      </c>
      <c r="R61" s="15">
        <v>2940</v>
      </c>
      <c r="S61" s="16">
        <v>1441188000</v>
      </c>
      <c r="T61" s="17" t="s">
        <v>694</v>
      </c>
      <c r="U61" s="17" t="s">
        <v>693</v>
      </c>
      <c r="V61" s="1">
        <v>39</v>
      </c>
    </row>
    <row r="62" spans="1:22" ht="28.8" x14ac:dyDescent="0.2">
      <c r="A62" s="7">
        <v>59</v>
      </c>
      <c r="B62" s="7" t="s">
        <v>1123</v>
      </c>
      <c r="C62" s="13" t="s">
        <v>976</v>
      </c>
      <c r="D62" s="13" t="s">
        <v>977</v>
      </c>
      <c r="E62" s="13" t="s">
        <v>978</v>
      </c>
      <c r="F62" s="13" t="s">
        <v>979</v>
      </c>
      <c r="G62" s="13" t="s">
        <v>556</v>
      </c>
      <c r="H62" s="13" t="s">
        <v>25</v>
      </c>
      <c r="I62" s="13" t="s">
        <v>980</v>
      </c>
      <c r="J62" s="13" t="s">
        <v>981</v>
      </c>
      <c r="K62" s="13">
        <v>1</v>
      </c>
      <c r="L62" s="13" t="s">
        <v>28</v>
      </c>
      <c r="M62" s="14" t="s">
        <v>982</v>
      </c>
      <c r="N62" s="13" t="s">
        <v>983</v>
      </c>
      <c r="O62" s="13" t="s">
        <v>984</v>
      </c>
      <c r="P62" s="13" t="s">
        <v>31</v>
      </c>
      <c r="Q62" s="15">
        <v>507580</v>
      </c>
      <c r="R62" s="15">
        <v>3980</v>
      </c>
      <c r="S62" s="16">
        <v>2020168400</v>
      </c>
      <c r="T62" s="17" t="s">
        <v>986</v>
      </c>
      <c r="U62" s="17" t="s">
        <v>985</v>
      </c>
      <c r="V62" s="1">
        <v>40</v>
      </c>
    </row>
    <row r="63" spans="1:22" ht="86.4" x14ac:dyDescent="0.2">
      <c r="A63" s="7">
        <v>60</v>
      </c>
      <c r="B63" s="7" t="s">
        <v>1124</v>
      </c>
      <c r="C63" s="13" t="s">
        <v>1036</v>
      </c>
      <c r="D63" s="13" t="s">
        <v>1037</v>
      </c>
      <c r="E63" s="13" t="s">
        <v>1038</v>
      </c>
      <c r="F63" s="13" t="s">
        <v>1039</v>
      </c>
      <c r="G63" s="13" t="s">
        <v>1040</v>
      </c>
      <c r="H63" s="13" t="s">
        <v>25</v>
      </c>
      <c r="I63" s="13" t="s">
        <v>244</v>
      </c>
      <c r="J63" s="13" t="s">
        <v>1041</v>
      </c>
      <c r="K63" s="13">
        <v>4</v>
      </c>
      <c r="L63" s="13" t="s">
        <v>28</v>
      </c>
      <c r="M63" s="14" t="s">
        <v>1042</v>
      </c>
      <c r="N63" s="13" t="s">
        <v>1043</v>
      </c>
      <c r="O63" s="13" t="s">
        <v>30</v>
      </c>
      <c r="P63" s="13" t="s">
        <v>31</v>
      </c>
      <c r="Q63" s="15">
        <v>2850400</v>
      </c>
      <c r="R63" s="15">
        <v>1260</v>
      </c>
      <c r="S63" s="16">
        <v>3591504000</v>
      </c>
      <c r="T63" s="17" t="s">
        <v>986</v>
      </c>
      <c r="U63" s="17" t="s">
        <v>985</v>
      </c>
      <c r="V63" s="1">
        <v>40</v>
      </c>
    </row>
    <row r="64" spans="1:22" ht="48" x14ac:dyDescent="0.2">
      <c r="A64" s="7">
        <v>61</v>
      </c>
      <c r="B64" s="7" t="s">
        <v>1125</v>
      </c>
      <c r="C64" s="13" t="s">
        <v>229</v>
      </c>
      <c r="D64" s="13" t="s">
        <v>230</v>
      </c>
      <c r="E64" s="13" t="s">
        <v>231</v>
      </c>
      <c r="F64" s="13" t="s">
        <v>232</v>
      </c>
      <c r="G64" s="13" t="s">
        <v>233</v>
      </c>
      <c r="H64" s="13" t="s">
        <v>25</v>
      </c>
      <c r="I64" s="13" t="s">
        <v>127</v>
      </c>
      <c r="J64" s="13" t="s">
        <v>234</v>
      </c>
      <c r="K64" s="13">
        <v>3</v>
      </c>
      <c r="L64" s="13" t="s">
        <v>28</v>
      </c>
      <c r="M64" s="14" t="s">
        <v>235</v>
      </c>
      <c r="N64" s="13" t="s">
        <v>236</v>
      </c>
      <c r="O64" s="13" t="s">
        <v>30</v>
      </c>
      <c r="P64" s="13" t="s">
        <v>31</v>
      </c>
      <c r="Q64" s="15">
        <v>218960</v>
      </c>
      <c r="R64" s="15">
        <v>7287</v>
      </c>
      <c r="S64" s="16">
        <v>1595561520</v>
      </c>
      <c r="T64" s="17" t="s">
        <v>238</v>
      </c>
      <c r="U64" s="17" t="s">
        <v>237</v>
      </c>
      <c r="V64" s="1">
        <v>41</v>
      </c>
    </row>
    <row r="65" spans="1:22" ht="38.4" x14ac:dyDescent="0.2">
      <c r="A65" s="7">
        <v>62</v>
      </c>
      <c r="B65" s="7" t="s">
        <v>1126</v>
      </c>
      <c r="C65" s="13" t="s">
        <v>326</v>
      </c>
      <c r="D65" s="13" t="s">
        <v>327</v>
      </c>
      <c r="E65" s="13" t="s">
        <v>328</v>
      </c>
      <c r="F65" s="13" t="s">
        <v>329</v>
      </c>
      <c r="G65" s="13" t="s">
        <v>330</v>
      </c>
      <c r="H65" s="13" t="s">
        <v>25</v>
      </c>
      <c r="I65" s="13" t="s">
        <v>331</v>
      </c>
      <c r="J65" s="13" t="s">
        <v>332</v>
      </c>
      <c r="K65" s="13">
        <v>4</v>
      </c>
      <c r="L65" s="13" t="s">
        <v>42</v>
      </c>
      <c r="M65" s="14" t="s">
        <v>333</v>
      </c>
      <c r="N65" s="13" t="s">
        <v>334</v>
      </c>
      <c r="O65" s="13" t="s">
        <v>30</v>
      </c>
      <c r="P65" s="13" t="s">
        <v>31</v>
      </c>
      <c r="Q65" s="15">
        <v>641900</v>
      </c>
      <c r="R65" s="15">
        <v>1989</v>
      </c>
      <c r="S65" s="16">
        <v>1276739100</v>
      </c>
      <c r="T65" s="17" t="s">
        <v>238</v>
      </c>
      <c r="U65" s="17" t="s">
        <v>237</v>
      </c>
      <c r="V65" s="1">
        <v>41</v>
      </c>
    </row>
    <row r="66" spans="1:22" ht="38.4" x14ac:dyDescent="0.2">
      <c r="A66" s="7">
        <v>63</v>
      </c>
      <c r="B66" s="7" t="s">
        <v>1127</v>
      </c>
      <c r="C66" s="13" t="s">
        <v>636</v>
      </c>
      <c r="D66" s="13" t="s">
        <v>637</v>
      </c>
      <c r="E66" s="13" t="s">
        <v>638</v>
      </c>
      <c r="F66" s="13" t="s">
        <v>639</v>
      </c>
      <c r="G66" s="13" t="s">
        <v>640</v>
      </c>
      <c r="H66" s="13" t="s">
        <v>83</v>
      </c>
      <c r="I66" s="13" t="s">
        <v>641</v>
      </c>
      <c r="J66" s="13" t="s">
        <v>642</v>
      </c>
      <c r="K66" s="13">
        <v>4</v>
      </c>
      <c r="L66" s="13" t="s">
        <v>28</v>
      </c>
      <c r="M66" s="14" t="s">
        <v>643</v>
      </c>
      <c r="N66" s="13" t="s">
        <v>644</v>
      </c>
      <c r="O66" s="13" t="s">
        <v>30</v>
      </c>
      <c r="P66" s="13" t="s">
        <v>44</v>
      </c>
      <c r="Q66" s="15">
        <v>20620</v>
      </c>
      <c r="R66" s="15">
        <v>2890</v>
      </c>
      <c r="S66" s="16">
        <v>59591800</v>
      </c>
      <c r="T66" s="17" t="s">
        <v>238</v>
      </c>
      <c r="U66" s="17" t="s">
        <v>237</v>
      </c>
      <c r="V66" s="1">
        <v>41</v>
      </c>
    </row>
    <row r="67" spans="1:22" ht="38.4" x14ac:dyDescent="0.2">
      <c r="A67" s="7">
        <v>64</v>
      </c>
      <c r="B67" s="7" t="s">
        <v>1128</v>
      </c>
      <c r="C67" s="13" t="s">
        <v>737</v>
      </c>
      <c r="D67" s="13" t="s">
        <v>738</v>
      </c>
      <c r="E67" s="13" t="s">
        <v>719</v>
      </c>
      <c r="F67" s="13" t="s">
        <v>720</v>
      </c>
      <c r="G67" s="13" t="s">
        <v>727</v>
      </c>
      <c r="H67" s="13" t="s">
        <v>83</v>
      </c>
      <c r="I67" s="13" t="s">
        <v>739</v>
      </c>
      <c r="J67" s="13" t="s">
        <v>740</v>
      </c>
      <c r="K67" s="13">
        <v>4</v>
      </c>
      <c r="L67" s="13" t="s">
        <v>28</v>
      </c>
      <c r="M67" s="14">
        <v>893110039623</v>
      </c>
      <c r="N67" s="13" t="s">
        <v>741</v>
      </c>
      <c r="O67" s="13" t="s">
        <v>30</v>
      </c>
      <c r="P67" s="13" t="s">
        <v>479</v>
      </c>
      <c r="Q67" s="15">
        <v>138650</v>
      </c>
      <c r="R67" s="15">
        <v>12423</v>
      </c>
      <c r="S67" s="16">
        <v>1722448950</v>
      </c>
      <c r="T67" s="17" t="s">
        <v>238</v>
      </c>
      <c r="U67" s="17" t="s">
        <v>237</v>
      </c>
      <c r="V67" s="1">
        <v>41</v>
      </c>
    </row>
    <row r="68" spans="1:22" ht="38.4" x14ac:dyDescent="0.2">
      <c r="A68" s="7">
        <v>65</v>
      </c>
      <c r="B68" s="7" t="s">
        <v>1129</v>
      </c>
      <c r="C68" s="13" t="s">
        <v>742</v>
      </c>
      <c r="D68" s="13" t="s">
        <v>743</v>
      </c>
      <c r="E68" s="13" t="s">
        <v>744</v>
      </c>
      <c r="F68" s="13" t="s">
        <v>720</v>
      </c>
      <c r="G68" s="13" t="s">
        <v>745</v>
      </c>
      <c r="H68" s="13" t="s">
        <v>83</v>
      </c>
      <c r="I68" s="13" t="s">
        <v>728</v>
      </c>
      <c r="J68" s="13" t="s">
        <v>746</v>
      </c>
      <c r="K68" s="13">
        <v>4</v>
      </c>
      <c r="L68" s="13" t="s">
        <v>28</v>
      </c>
      <c r="M68" s="14" t="s">
        <v>747</v>
      </c>
      <c r="N68" s="13" t="s">
        <v>644</v>
      </c>
      <c r="O68" s="13" t="s">
        <v>30</v>
      </c>
      <c r="P68" s="13" t="s">
        <v>479</v>
      </c>
      <c r="Q68" s="15">
        <v>10578</v>
      </c>
      <c r="R68" s="15">
        <v>11865</v>
      </c>
      <c r="S68" s="16">
        <v>125507970</v>
      </c>
      <c r="T68" s="17" t="s">
        <v>238</v>
      </c>
      <c r="U68" s="17" t="s">
        <v>237</v>
      </c>
      <c r="V68" s="1">
        <v>41</v>
      </c>
    </row>
    <row r="69" spans="1:22" ht="38.4" x14ac:dyDescent="0.2">
      <c r="A69" s="7">
        <v>66</v>
      </c>
      <c r="B69" s="7" t="s">
        <v>1130</v>
      </c>
      <c r="C69" s="13" t="s">
        <v>748</v>
      </c>
      <c r="D69" s="13" t="s">
        <v>749</v>
      </c>
      <c r="E69" s="13" t="s">
        <v>750</v>
      </c>
      <c r="F69" s="13" t="s">
        <v>751</v>
      </c>
      <c r="G69" s="13" t="s">
        <v>752</v>
      </c>
      <c r="H69" s="13" t="s">
        <v>83</v>
      </c>
      <c r="I69" s="13" t="s">
        <v>753</v>
      </c>
      <c r="J69" s="13" t="s">
        <v>746</v>
      </c>
      <c r="K69" s="13">
        <v>4</v>
      </c>
      <c r="L69" s="13" t="s">
        <v>28</v>
      </c>
      <c r="M69" s="14" t="s">
        <v>754</v>
      </c>
      <c r="N69" s="13" t="s">
        <v>741</v>
      </c>
      <c r="O69" s="13" t="s">
        <v>30</v>
      </c>
      <c r="P69" s="13" t="s">
        <v>479</v>
      </c>
      <c r="Q69" s="15">
        <v>9785</v>
      </c>
      <c r="R69" s="15">
        <v>31973</v>
      </c>
      <c r="S69" s="16">
        <v>312855805</v>
      </c>
      <c r="T69" s="17" t="s">
        <v>238</v>
      </c>
      <c r="U69" s="17" t="s">
        <v>237</v>
      </c>
      <c r="V69" s="1">
        <v>41</v>
      </c>
    </row>
    <row r="70" spans="1:22" ht="38.4" x14ac:dyDescent="0.2">
      <c r="A70" s="7">
        <v>67</v>
      </c>
      <c r="B70" s="7" t="s">
        <v>1102</v>
      </c>
      <c r="C70" s="13" t="s">
        <v>755</v>
      </c>
      <c r="D70" s="13" t="s">
        <v>756</v>
      </c>
      <c r="E70" s="13" t="s">
        <v>757</v>
      </c>
      <c r="F70" s="13" t="s">
        <v>758</v>
      </c>
      <c r="G70" s="13" t="s">
        <v>759</v>
      </c>
      <c r="H70" s="13" t="s">
        <v>83</v>
      </c>
      <c r="I70" s="13" t="s">
        <v>760</v>
      </c>
      <c r="J70" s="13" t="s">
        <v>761</v>
      </c>
      <c r="K70" s="13">
        <v>4</v>
      </c>
      <c r="L70" s="13" t="s">
        <v>42</v>
      </c>
      <c r="M70" s="14" t="s">
        <v>762</v>
      </c>
      <c r="N70" s="13" t="s">
        <v>644</v>
      </c>
      <c r="O70" s="13" t="s">
        <v>30</v>
      </c>
      <c r="P70" s="13" t="s">
        <v>44</v>
      </c>
      <c r="Q70" s="15">
        <v>20220</v>
      </c>
      <c r="R70" s="15">
        <v>3944</v>
      </c>
      <c r="S70" s="16">
        <v>79747680</v>
      </c>
      <c r="T70" s="17" t="s">
        <v>238</v>
      </c>
      <c r="U70" s="17" t="s">
        <v>237</v>
      </c>
      <c r="V70" s="1">
        <v>41</v>
      </c>
    </row>
    <row r="71" spans="1:22" ht="86.4" x14ac:dyDescent="0.2">
      <c r="A71" s="7">
        <v>68</v>
      </c>
      <c r="B71" s="7" t="s">
        <v>1131</v>
      </c>
      <c r="C71" s="13" t="s">
        <v>239</v>
      </c>
      <c r="D71" s="13" t="s">
        <v>240</v>
      </c>
      <c r="E71" s="13" t="s">
        <v>241</v>
      </c>
      <c r="F71" s="13" t="s">
        <v>242</v>
      </c>
      <c r="G71" s="13" t="s">
        <v>243</v>
      </c>
      <c r="H71" s="13" t="s">
        <v>25</v>
      </c>
      <c r="I71" s="13" t="s">
        <v>244</v>
      </c>
      <c r="J71" s="13" t="s">
        <v>245</v>
      </c>
      <c r="K71" s="13">
        <v>2</v>
      </c>
      <c r="L71" s="13" t="s">
        <v>28</v>
      </c>
      <c r="M71" s="14" t="s">
        <v>246</v>
      </c>
      <c r="N71" s="13" t="s">
        <v>247</v>
      </c>
      <c r="O71" s="13" t="s">
        <v>30</v>
      </c>
      <c r="P71" s="13" t="s">
        <v>31</v>
      </c>
      <c r="Q71" s="15">
        <v>1439700</v>
      </c>
      <c r="R71" s="15">
        <v>2350</v>
      </c>
      <c r="S71" s="16">
        <v>3383295000</v>
      </c>
      <c r="T71" s="17" t="s">
        <v>249</v>
      </c>
      <c r="U71" s="17" t="s">
        <v>248</v>
      </c>
      <c r="V71" s="1">
        <v>44</v>
      </c>
    </row>
    <row r="72" spans="1:22" ht="76.8" x14ac:dyDescent="0.2">
      <c r="A72" s="7">
        <v>69</v>
      </c>
      <c r="B72" s="7" t="s">
        <v>1132</v>
      </c>
      <c r="C72" s="13" t="s">
        <v>409</v>
      </c>
      <c r="D72" s="13" t="s">
        <v>410</v>
      </c>
      <c r="E72" s="13" t="s">
        <v>411</v>
      </c>
      <c r="F72" s="13" t="s">
        <v>412</v>
      </c>
      <c r="G72" s="13" t="s">
        <v>413</v>
      </c>
      <c r="H72" s="13" t="s">
        <v>25</v>
      </c>
      <c r="I72" s="13" t="s">
        <v>414</v>
      </c>
      <c r="J72" s="13" t="s">
        <v>415</v>
      </c>
      <c r="K72" s="13">
        <v>1</v>
      </c>
      <c r="L72" s="13" t="s">
        <v>28</v>
      </c>
      <c r="M72" s="14" t="s">
        <v>416</v>
      </c>
      <c r="N72" s="13" t="s">
        <v>417</v>
      </c>
      <c r="O72" s="13" t="s">
        <v>418</v>
      </c>
      <c r="P72" s="13" t="s">
        <v>31</v>
      </c>
      <c r="Q72" s="15">
        <v>2269160</v>
      </c>
      <c r="R72" s="15">
        <v>2520</v>
      </c>
      <c r="S72" s="16">
        <v>5718283200</v>
      </c>
      <c r="T72" s="17" t="s">
        <v>249</v>
      </c>
      <c r="U72" s="17" t="s">
        <v>248</v>
      </c>
      <c r="V72" s="1">
        <v>44</v>
      </c>
    </row>
    <row r="73" spans="1:22" ht="38.4" x14ac:dyDescent="0.2">
      <c r="A73" s="7">
        <v>70</v>
      </c>
      <c r="B73" s="7" t="s">
        <v>1099</v>
      </c>
      <c r="C73" s="13" t="s">
        <v>103</v>
      </c>
      <c r="D73" s="13" t="s">
        <v>104</v>
      </c>
      <c r="E73" s="13" t="s">
        <v>105</v>
      </c>
      <c r="F73" s="13" t="s">
        <v>106</v>
      </c>
      <c r="G73" s="13" t="s">
        <v>107</v>
      </c>
      <c r="H73" s="13" t="s">
        <v>39</v>
      </c>
      <c r="I73" s="13" t="s">
        <v>108</v>
      </c>
      <c r="J73" s="13" t="s">
        <v>109</v>
      </c>
      <c r="K73" s="13">
        <v>4</v>
      </c>
      <c r="L73" s="13" t="s">
        <v>28</v>
      </c>
      <c r="M73" s="14">
        <v>893114045723</v>
      </c>
      <c r="N73" s="13" t="s">
        <v>110</v>
      </c>
      <c r="O73" s="13" t="s">
        <v>30</v>
      </c>
      <c r="P73" s="13" t="s">
        <v>44</v>
      </c>
      <c r="Q73" s="15">
        <v>158100</v>
      </c>
      <c r="R73" s="15">
        <v>430</v>
      </c>
      <c r="S73" s="16">
        <v>67983000</v>
      </c>
      <c r="T73" s="17" t="s">
        <v>112</v>
      </c>
      <c r="U73" s="17" t="s">
        <v>111</v>
      </c>
      <c r="V73" s="1">
        <v>45</v>
      </c>
    </row>
    <row r="74" spans="1:22" ht="38.4" x14ac:dyDescent="0.2">
      <c r="A74" s="7">
        <v>71</v>
      </c>
      <c r="B74" s="7" t="s">
        <v>1101</v>
      </c>
      <c r="C74" s="13" t="s">
        <v>583</v>
      </c>
      <c r="D74" s="13" t="s">
        <v>584</v>
      </c>
      <c r="E74" s="13" t="s">
        <v>585</v>
      </c>
      <c r="F74" s="13" t="s">
        <v>586</v>
      </c>
      <c r="G74" s="13" t="s">
        <v>587</v>
      </c>
      <c r="H74" s="13" t="s">
        <v>39</v>
      </c>
      <c r="I74" s="13" t="s">
        <v>108</v>
      </c>
      <c r="J74" s="13" t="s">
        <v>588</v>
      </c>
      <c r="K74" s="13">
        <v>4</v>
      </c>
      <c r="L74" s="13" t="s">
        <v>28</v>
      </c>
      <c r="M74" s="14" t="s">
        <v>589</v>
      </c>
      <c r="N74" s="13" t="s">
        <v>110</v>
      </c>
      <c r="O74" s="13" t="s">
        <v>30</v>
      </c>
      <c r="P74" s="13" t="s">
        <v>44</v>
      </c>
      <c r="Q74" s="15">
        <v>213050</v>
      </c>
      <c r="R74" s="15">
        <v>480</v>
      </c>
      <c r="S74" s="16">
        <v>102264000</v>
      </c>
      <c r="T74" s="17" t="s">
        <v>112</v>
      </c>
      <c r="U74" s="17" t="s">
        <v>111</v>
      </c>
      <c r="V74" s="1">
        <v>45</v>
      </c>
    </row>
    <row r="75" spans="1:22" ht="38.4" x14ac:dyDescent="0.2">
      <c r="A75" s="7">
        <v>72</v>
      </c>
      <c r="B75" s="7" t="s">
        <v>1133</v>
      </c>
      <c r="C75" s="13" t="s">
        <v>787</v>
      </c>
      <c r="D75" s="13" t="s">
        <v>788</v>
      </c>
      <c r="E75" s="13" t="s">
        <v>789</v>
      </c>
      <c r="F75" s="13" t="s">
        <v>790</v>
      </c>
      <c r="G75" s="13" t="s">
        <v>791</v>
      </c>
      <c r="H75" s="13" t="s">
        <v>39</v>
      </c>
      <c r="I75" s="13" t="s">
        <v>792</v>
      </c>
      <c r="J75" s="13" t="s">
        <v>793</v>
      </c>
      <c r="K75" s="13">
        <v>4</v>
      </c>
      <c r="L75" s="13" t="s">
        <v>28</v>
      </c>
      <c r="M75" s="14" t="s">
        <v>794</v>
      </c>
      <c r="N75" s="13" t="s">
        <v>110</v>
      </c>
      <c r="O75" s="13" t="s">
        <v>30</v>
      </c>
      <c r="P75" s="13" t="s">
        <v>44</v>
      </c>
      <c r="Q75" s="15">
        <v>1908035</v>
      </c>
      <c r="R75" s="15">
        <v>686</v>
      </c>
      <c r="S75" s="16">
        <v>1308912010</v>
      </c>
      <c r="T75" s="17" t="s">
        <v>112</v>
      </c>
      <c r="U75" s="17" t="s">
        <v>111</v>
      </c>
      <c r="V75" s="1">
        <v>45</v>
      </c>
    </row>
    <row r="76" spans="1:22" ht="38.4" x14ac:dyDescent="0.2">
      <c r="A76" s="7">
        <v>73</v>
      </c>
      <c r="B76" s="7" t="s">
        <v>1134</v>
      </c>
      <c r="C76" s="13" t="s">
        <v>622</v>
      </c>
      <c r="D76" s="13" t="s">
        <v>623</v>
      </c>
      <c r="E76" s="13" t="s">
        <v>624</v>
      </c>
      <c r="F76" s="13" t="s">
        <v>625</v>
      </c>
      <c r="G76" s="13" t="s">
        <v>626</v>
      </c>
      <c r="H76" s="13" t="s">
        <v>25</v>
      </c>
      <c r="I76" s="13" t="s">
        <v>127</v>
      </c>
      <c r="J76" s="13" t="s">
        <v>200</v>
      </c>
      <c r="K76" s="13">
        <v>4</v>
      </c>
      <c r="L76" s="13" t="s">
        <v>28</v>
      </c>
      <c r="M76" s="14">
        <v>893110220723</v>
      </c>
      <c r="N76" s="13" t="s">
        <v>627</v>
      </c>
      <c r="O76" s="13" t="s">
        <v>30</v>
      </c>
      <c r="P76" s="13" t="s">
        <v>31</v>
      </c>
      <c r="Q76" s="15">
        <v>1145100</v>
      </c>
      <c r="R76" s="15">
        <v>1785</v>
      </c>
      <c r="S76" s="16">
        <v>2044003500</v>
      </c>
      <c r="T76" s="17" t="s">
        <v>629</v>
      </c>
      <c r="U76" s="17" t="s">
        <v>628</v>
      </c>
      <c r="V76" s="1">
        <v>46</v>
      </c>
    </row>
    <row r="77" spans="1:22" ht="38.4" x14ac:dyDescent="0.2">
      <c r="A77" s="7">
        <v>74</v>
      </c>
      <c r="B77" s="7" t="s">
        <v>1135</v>
      </c>
      <c r="C77" s="13" t="s">
        <v>890</v>
      </c>
      <c r="D77" s="13" t="s">
        <v>891</v>
      </c>
      <c r="E77" s="13" t="s">
        <v>892</v>
      </c>
      <c r="F77" s="13" t="s">
        <v>884</v>
      </c>
      <c r="G77" s="13" t="s">
        <v>413</v>
      </c>
      <c r="H77" s="13" t="s">
        <v>25</v>
      </c>
      <c r="I77" s="13" t="s">
        <v>199</v>
      </c>
      <c r="J77" s="13" t="s">
        <v>200</v>
      </c>
      <c r="K77" s="13">
        <v>4</v>
      </c>
      <c r="L77" s="13" t="s">
        <v>28</v>
      </c>
      <c r="M77" s="14" t="s">
        <v>893</v>
      </c>
      <c r="N77" s="13" t="s">
        <v>627</v>
      </c>
      <c r="O77" s="13" t="s">
        <v>30</v>
      </c>
      <c r="P77" s="13" t="s">
        <v>31</v>
      </c>
      <c r="Q77" s="15">
        <v>854000</v>
      </c>
      <c r="R77" s="15">
        <v>2499</v>
      </c>
      <c r="S77" s="16">
        <v>2134146000</v>
      </c>
      <c r="T77" s="17" t="s">
        <v>629</v>
      </c>
      <c r="U77" s="17" t="s">
        <v>628</v>
      </c>
      <c r="V77" s="1">
        <v>46</v>
      </c>
    </row>
    <row r="78" spans="1:22" ht="38.4" x14ac:dyDescent="0.2">
      <c r="A78" s="7">
        <v>75</v>
      </c>
      <c r="B78" s="7" t="s">
        <v>1136</v>
      </c>
      <c r="C78" s="13" t="s">
        <v>922</v>
      </c>
      <c r="D78" s="13" t="s">
        <v>923</v>
      </c>
      <c r="E78" s="13" t="s">
        <v>924</v>
      </c>
      <c r="F78" s="13" t="s">
        <v>925</v>
      </c>
      <c r="G78" s="13" t="s">
        <v>926</v>
      </c>
      <c r="H78" s="13" t="s">
        <v>25</v>
      </c>
      <c r="I78" s="13" t="s">
        <v>244</v>
      </c>
      <c r="J78" s="13" t="s">
        <v>927</v>
      </c>
      <c r="K78" s="13">
        <v>4</v>
      </c>
      <c r="L78" s="13" t="s">
        <v>28</v>
      </c>
      <c r="M78" s="14">
        <v>893110003823</v>
      </c>
      <c r="N78" s="13" t="s">
        <v>928</v>
      </c>
      <c r="O78" s="13" t="s">
        <v>30</v>
      </c>
      <c r="P78" s="13" t="s">
        <v>31</v>
      </c>
      <c r="Q78" s="15">
        <v>718600</v>
      </c>
      <c r="R78" s="15">
        <v>1890</v>
      </c>
      <c r="S78" s="16">
        <v>1358154000</v>
      </c>
      <c r="T78" s="17" t="s">
        <v>629</v>
      </c>
      <c r="U78" s="17" t="s">
        <v>628</v>
      </c>
      <c r="V78" s="1">
        <v>46</v>
      </c>
    </row>
    <row r="79" spans="1:22" ht="57.6" x14ac:dyDescent="0.2">
      <c r="A79" s="7">
        <v>76</v>
      </c>
      <c r="B79" s="7" t="s">
        <v>1137</v>
      </c>
      <c r="C79" s="13" t="s">
        <v>1008</v>
      </c>
      <c r="D79" s="13" t="s">
        <v>1009</v>
      </c>
      <c r="E79" s="13" t="s">
        <v>1010</v>
      </c>
      <c r="F79" s="13" t="s">
        <v>1011</v>
      </c>
      <c r="G79" s="13" t="s">
        <v>1012</v>
      </c>
      <c r="H79" s="13" t="s">
        <v>25</v>
      </c>
      <c r="I79" s="13" t="s">
        <v>199</v>
      </c>
      <c r="J79" s="13" t="s">
        <v>293</v>
      </c>
      <c r="K79" s="13">
        <v>3</v>
      </c>
      <c r="L79" s="13" t="s">
        <v>28</v>
      </c>
      <c r="M79" s="14" t="s">
        <v>1013</v>
      </c>
      <c r="N79" s="13" t="s">
        <v>1014</v>
      </c>
      <c r="O79" s="13" t="s">
        <v>30</v>
      </c>
      <c r="P79" s="13" t="s">
        <v>31</v>
      </c>
      <c r="Q79" s="15">
        <v>1055000</v>
      </c>
      <c r="R79" s="15">
        <v>3780</v>
      </c>
      <c r="S79" s="16">
        <v>3987900000</v>
      </c>
      <c r="T79" s="17" t="s">
        <v>629</v>
      </c>
      <c r="U79" s="17" t="s">
        <v>628</v>
      </c>
      <c r="V79" s="1">
        <v>46</v>
      </c>
    </row>
    <row r="80" spans="1:22" ht="28.8" x14ac:dyDescent="0.2">
      <c r="A80" s="7">
        <v>77</v>
      </c>
      <c r="B80" s="7" t="s">
        <v>1138</v>
      </c>
      <c r="C80" s="13" t="s">
        <v>445</v>
      </c>
      <c r="D80" s="13" t="s">
        <v>446</v>
      </c>
      <c r="E80" s="13" t="s">
        <v>447</v>
      </c>
      <c r="F80" s="13" t="s">
        <v>448</v>
      </c>
      <c r="G80" s="13" t="s">
        <v>449</v>
      </c>
      <c r="H80" s="13" t="s">
        <v>25</v>
      </c>
      <c r="I80" s="13" t="s">
        <v>450</v>
      </c>
      <c r="J80" s="13" t="s">
        <v>451</v>
      </c>
      <c r="K80" s="13" t="s">
        <v>435</v>
      </c>
      <c r="L80" s="13" t="s">
        <v>42</v>
      </c>
      <c r="M80" s="14" t="s">
        <v>452</v>
      </c>
      <c r="N80" s="13" t="s">
        <v>453</v>
      </c>
      <c r="O80" s="13" t="s">
        <v>454</v>
      </c>
      <c r="P80" s="13" t="s">
        <v>31</v>
      </c>
      <c r="Q80" s="15">
        <v>827000</v>
      </c>
      <c r="R80" s="15">
        <v>2599</v>
      </c>
      <c r="S80" s="16">
        <v>2149373000</v>
      </c>
      <c r="T80" s="17" t="s">
        <v>456</v>
      </c>
      <c r="U80" s="17" t="s">
        <v>455</v>
      </c>
      <c r="V80" s="1">
        <v>47</v>
      </c>
    </row>
    <row r="81" spans="1:22" ht="38.4" x14ac:dyDescent="0.2">
      <c r="A81" s="7">
        <v>78</v>
      </c>
      <c r="B81" s="7" t="s">
        <v>1140</v>
      </c>
      <c r="C81" s="13" t="s">
        <v>194</v>
      </c>
      <c r="D81" s="13" t="s">
        <v>195</v>
      </c>
      <c r="E81" s="13" t="s">
        <v>196</v>
      </c>
      <c r="F81" s="13" t="s">
        <v>197</v>
      </c>
      <c r="G81" s="13" t="s">
        <v>198</v>
      </c>
      <c r="H81" s="13" t="s">
        <v>25</v>
      </c>
      <c r="I81" s="13" t="s">
        <v>199</v>
      </c>
      <c r="J81" s="13" t="s">
        <v>200</v>
      </c>
      <c r="K81" s="13">
        <v>4</v>
      </c>
      <c r="L81" s="13" t="s">
        <v>42</v>
      </c>
      <c r="M81" s="14">
        <v>893110027124</v>
      </c>
      <c r="N81" s="13" t="s">
        <v>201</v>
      </c>
      <c r="O81" s="13" t="s">
        <v>30</v>
      </c>
      <c r="P81" s="13" t="s">
        <v>31</v>
      </c>
      <c r="Q81" s="15">
        <v>1743400</v>
      </c>
      <c r="R81" s="15">
        <v>2982</v>
      </c>
      <c r="S81" s="16">
        <v>5198818800</v>
      </c>
      <c r="T81" s="17" t="s">
        <v>203</v>
      </c>
      <c r="U81" s="17" t="s">
        <v>202</v>
      </c>
      <c r="V81" s="1">
        <v>48</v>
      </c>
    </row>
    <row r="82" spans="1:22" ht="38.4" x14ac:dyDescent="0.2">
      <c r="A82" s="7">
        <v>79</v>
      </c>
      <c r="B82" s="7" t="s">
        <v>1141</v>
      </c>
      <c r="C82" s="13" t="s">
        <v>630</v>
      </c>
      <c r="D82" s="13" t="s">
        <v>631</v>
      </c>
      <c r="E82" s="13" t="s">
        <v>632</v>
      </c>
      <c r="F82" s="13" t="s">
        <v>633</v>
      </c>
      <c r="G82" s="13" t="s">
        <v>600</v>
      </c>
      <c r="H82" s="13" t="s">
        <v>25</v>
      </c>
      <c r="I82" s="13" t="s">
        <v>199</v>
      </c>
      <c r="J82" s="13" t="s">
        <v>634</v>
      </c>
      <c r="K82" s="13">
        <v>4</v>
      </c>
      <c r="L82" s="13" t="s">
        <v>28</v>
      </c>
      <c r="M82" s="14" t="s">
        <v>635</v>
      </c>
      <c r="N82" s="13" t="s">
        <v>627</v>
      </c>
      <c r="O82" s="13" t="s">
        <v>30</v>
      </c>
      <c r="P82" s="13" t="s">
        <v>31</v>
      </c>
      <c r="Q82" s="15">
        <v>2443300</v>
      </c>
      <c r="R82" s="15">
        <v>1113</v>
      </c>
      <c r="S82" s="16">
        <v>2719392900</v>
      </c>
      <c r="T82" s="17" t="s">
        <v>203</v>
      </c>
      <c r="U82" s="17" t="s">
        <v>202</v>
      </c>
      <c r="V82" s="1">
        <v>48</v>
      </c>
    </row>
    <row r="83" spans="1:22" ht="86.4" x14ac:dyDescent="0.2">
      <c r="A83" s="7">
        <v>80</v>
      </c>
      <c r="B83" s="7" t="s">
        <v>1142</v>
      </c>
      <c r="C83" s="13" t="s">
        <v>681</v>
      </c>
      <c r="D83" s="13" t="s">
        <v>682</v>
      </c>
      <c r="E83" s="13" t="s">
        <v>683</v>
      </c>
      <c r="F83" s="13" t="s">
        <v>684</v>
      </c>
      <c r="G83" s="13" t="s">
        <v>243</v>
      </c>
      <c r="H83" s="13" t="s">
        <v>25</v>
      </c>
      <c r="I83" s="13" t="s">
        <v>127</v>
      </c>
      <c r="J83" s="13" t="s">
        <v>200</v>
      </c>
      <c r="K83" s="13">
        <v>4</v>
      </c>
      <c r="L83" s="13" t="s">
        <v>28</v>
      </c>
      <c r="M83" s="14">
        <v>893110265024</v>
      </c>
      <c r="N83" s="13" t="s">
        <v>685</v>
      </c>
      <c r="O83" s="13" t="s">
        <v>30</v>
      </c>
      <c r="P83" s="13" t="s">
        <v>31</v>
      </c>
      <c r="Q83" s="15">
        <v>1042000</v>
      </c>
      <c r="R83" s="15">
        <v>1932</v>
      </c>
      <c r="S83" s="16">
        <v>2013144000</v>
      </c>
      <c r="T83" s="17" t="s">
        <v>203</v>
      </c>
      <c r="U83" s="17" t="s">
        <v>202</v>
      </c>
      <c r="V83" s="1">
        <v>48</v>
      </c>
    </row>
    <row r="84" spans="1:22" ht="57.6" x14ac:dyDescent="0.2">
      <c r="A84" s="7">
        <v>81</v>
      </c>
      <c r="B84" s="7" t="s">
        <v>1143</v>
      </c>
      <c r="C84" s="13" t="s">
        <v>72</v>
      </c>
      <c r="D84" s="13" t="s">
        <v>73</v>
      </c>
      <c r="E84" s="13" t="s">
        <v>74</v>
      </c>
      <c r="F84" s="13" t="s">
        <v>75</v>
      </c>
      <c r="G84" s="13" t="s">
        <v>76</v>
      </c>
      <c r="H84" s="13" t="s">
        <v>25</v>
      </c>
      <c r="I84" s="13" t="s">
        <v>77</v>
      </c>
      <c r="J84" s="13" t="s">
        <v>78</v>
      </c>
      <c r="K84" s="13">
        <v>1</v>
      </c>
      <c r="L84" s="13" t="s">
        <v>42</v>
      </c>
      <c r="M84" s="14">
        <v>300110029823</v>
      </c>
      <c r="N84" s="13" t="s">
        <v>79</v>
      </c>
      <c r="O84" s="13" t="s">
        <v>80</v>
      </c>
      <c r="P84" s="13" t="s">
        <v>31</v>
      </c>
      <c r="Q84" s="15">
        <v>520200</v>
      </c>
      <c r="R84" s="15">
        <v>4987</v>
      </c>
      <c r="S84" s="16">
        <v>2594237400</v>
      </c>
      <c r="T84" s="17" t="s">
        <v>82</v>
      </c>
      <c r="U84" s="17" t="s">
        <v>81</v>
      </c>
      <c r="V84" s="1">
        <v>49</v>
      </c>
    </row>
    <row r="85" spans="1:22" ht="28.8" x14ac:dyDescent="0.2">
      <c r="A85" s="7">
        <v>82</v>
      </c>
      <c r="B85" s="7" t="s">
        <v>1144</v>
      </c>
      <c r="C85" s="13" t="s">
        <v>145</v>
      </c>
      <c r="D85" s="13" t="s">
        <v>146</v>
      </c>
      <c r="E85" s="13" t="s">
        <v>147</v>
      </c>
      <c r="F85" s="13" t="s">
        <v>148</v>
      </c>
      <c r="G85" s="13" t="s">
        <v>149</v>
      </c>
      <c r="H85" s="13" t="s">
        <v>150</v>
      </c>
      <c r="I85" s="13" t="s">
        <v>151</v>
      </c>
      <c r="J85" s="13" t="s">
        <v>152</v>
      </c>
      <c r="K85" s="13">
        <v>1</v>
      </c>
      <c r="L85" s="13" t="s">
        <v>28</v>
      </c>
      <c r="M85" s="14" t="s">
        <v>153</v>
      </c>
      <c r="N85" s="13" t="s">
        <v>154</v>
      </c>
      <c r="O85" s="13" t="s">
        <v>80</v>
      </c>
      <c r="P85" s="13" t="s">
        <v>44</v>
      </c>
      <c r="Q85" s="15">
        <v>7885</v>
      </c>
      <c r="R85" s="15">
        <v>41600</v>
      </c>
      <c r="S85" s="16">
        <v>328016000</v>
      </c>
      <c r="T85" s="17" t="s">
        <v>82</v>
      </c>
      <c r="U85" s="17" t="s">
        <v>81</v>
      </c>
      <c r="V85" s="1">
        <v>49</v>
      </c>
    </row>
    <row r="86" spans="1:22" ht="28.8" x14ac:dyDescent="0.2">
      <c r="A86" s="7">
        <v>83</v>
      </c>
      <c r="B86" s="7" t="s">
        <v>1145</v>
      </c>
      <c r="C86" s="13" t="s">
        <v>259</v>
      </c>
      <c r="D86" s="13" t="s">
        <v>260</v>
      </c>
      <c r="E86" s="13" t="s">
        <v>261</v>
      </c>
      <c r="F86" s="13" t="s">
        <v>262</v>
      </c>
      <c r="G86" s="13" t="s">
        <v>263</v>
      </c>
      <c r="H86" s="13" t="s">
        <v>25</v>
      </c>
      <c r="I86" s="13" t="s">
        <v>264</v>
      </c>
      <c r="J86" s="13" t="s">
        <v>265</v>
      </c>
      <c r="K86" s="13">
        <v>5</v>
      </c>
      <c r="L86" s="13" t="s">
        <v>42</v>
      </c>
      <c r="M86" s="14">
        <v>899110399323</v>
      </c>
      <c r="N86" s="13" t="s">
        <v>266</v>
      </c>
      <c r="O86" s="13" t="s">
        <v>162</v>
      </c>
      <c r="P86" s="13" t="s">
        <v>69</v>
      </c>
      <c r="Q86" s="15">
        <v>17520</v>
      </c>
      <c r="R86" s="15">
        <v>103140</v>
      </c>
      <c r="S86" s="16">
        <v>1807012800</v>
      </c>
      <c r="T86" s="17" t="s">
        <v>82</v>
      </c>
      <c r="U86" s="17" t="s">
        <v>81</v>
      </c>
      <c r="V86" s="1">
        <v>49</v>
      </c>
    </row>
    <row r="87" spans="1:22" ht="115.2" x14ac:dyDescent="0.2">
      <c r="A87" s="7">
        <v>84</v>
      </c>
      <c r="B87" s="7" t="s">
        <v>1146</v>
      </c>
      <c r="C87" s="13" t="s">
        <v>399</v>
      </c>
      <c r="D87" s="13" t="s">
        <v>400</v>
      </c>
      <c r="E87" s="13" t="s">
        <v>401</v>
      </c>
      <c r="F87" s="13" t="s">
        <v>402</v>
      </c>
      <c r="G87" s="13" t="s">
        <v>403</v>
      </c>
      <c r="H87" s="13" t="s">
        <v>312</v>
      </c>
      <c r="I87" s="13" t="s">
        <v>404</v>
      </c>
      <c r="J87" s="13" t="s">
        <v>405</v>
      </c>
      <c r="K87" s="13">
        <v>1</v>
      </c>
      <c r="L87" s="13" t="s">
        <v>132</v>
      </c>
      <c r="M87" s="14" t="s">
        <v>406</v>
      </c>
      <c r="N87" s="13" t="s">
        <v>407</v>
      </c>
      <c r="O87" s="13" t="s">
        <v>80</v>
      </c>
      <c r="P87" s="13" t="s">
        <v>408</v>
      </c>
      <c r="Q87" s="15">
        <v>1462</v>
      </c>
      <c r="R87" s="15">
        <v>110000</v>
      </c>
      <c r="S87" s="16">
        <v>160820000</v>
      </c>
      <c r="T87" s="17" t="s">
        <v>82</v>
      </c>
      <c r="U87" s="17" t="s">
        <v>81</v>
      </c>
      <c r="V87" s="1">
        <v>49</v>
      </c>
    </row>
    <row r="88" spans="1:22" ht="105.6" x14ac:dyDescent="0.2">
      <c r="A88" s="7">
        <v>85</v>
      </c>
      <c r="B88" s="7" t="s">
        <v>1147</v>
      </c>
      <c r="C88" s="13" t="s">
        <v>821</v>
      </c>
      <c r="D88" s="13" t="s">
        <v>822</v>
      </c>
      <c r="E88" s="13" t="s">
        <v>823</v>
      </c>
      <c r="F88" s="13" t="s">
        <v>824</v>
      </c>
      <c r="G88" s="13" t="s">
        <v>825</v>
      </c>
      <c r="H88" s="13" t="s">
        <v>25</v>
      </c>
      <c r="I88" s="13" t="s">
        <v>199</v>
      </c>
      <c r="J88" s="13" t="s">
        <v>826</v>
      </c>
      <c r="K88" s="13">
        <v>1</v>
      </c>
      <c r="L88" s="13" t="s">
        <v>28</v>
      </c>
      <c r="M88" s="14" t="s">
        <v>827</v>
      </c>
      <c r="N88" s="13" t="s">
        <v>828</v>
      </c>
      <c r="O88" s="13" t="s">
        <v>829</v>
      </c>
      <c r="P88" s="13" t="s">
        <v>31</v>
      </c>
      <c r="Q88" s="15">
        <v>294000</v>
      </c>
      <c r="R88" s="15">
        <v>6589</v>
      </c>
      <c r="S88" s="16">
        <v>1937166000</v>
      </c>
      <c r="T88" s="17" t="s">
        <v>82</v>
      </c>
      <c r="U88" s="17" t="s">
        <v>81</v>
      </c>
      <c r="V88" s="1">
        <v>49</v>
      </c>
    </row>
    <row r="89" spans="1:22" ht="76.8" x14ac:dyDescent="0.2">
      <c r="A89" s="7">
        <v>86</v>
      </c>
      <c r="B89" s="7" t="s">
        <v>1148</v>
      </c>
      <c r="C89" s="13" t="s">
        <v>830</v>
      </c>
      <c r="D89" s="13" t="s">
        <v>831</v>
      </c>
      <c r="E89" s="13" t="s">
        <v>832</v>
      </c>
      <c r="F89" s="13" t="s">
        <v>833</v>
      </c>
      <c r="G89" s="13" t="s">
        <v>834</v>
      </c>
      <c r="H89" s="13" t="s">
        <v>25</v>
      </c>
      <c r="I89" s="13" t="s">
        <v>127</v>
      </c>
      <c r="J89" s="13" t="s">
        <v>835</v>
      </c>
      <c r="K89" s="13">
        <v>1</v>
      </c>
      <c r="L89" s="13" t="s">
        <v>28</v>
      </c>
      <c r="M89" s="14" t="s">
        <v>836</v>
      </c>
      <c r="N89" s="13" t="s">
        <v>79</v>
      </c>
      <c r="O89" s="13" t="s">
        <v>80</v>
      </c>
      <c r="P89" s="13" t="s">
        <v>31</v>
      </c>
      <c r="Q89" s="15">
        <v>248810</v>
      </c>
      <c r="R89" s="15">
        <v>6500</v>
      </c>
      <c r="S89" s="16">
        <v>1617265000</v>
      </c>
      <c r="T89" s="17" t="s">
        <v>82</v>
      </c>
      <c r="U89" s="17" t="s">
        <v>81</v>
      </c>
      <c r="V89" s="1">
        <v>49</v>
      </c>
    </row>
    <row r="90" spans="1:22" ht="28.8" x14ac:dyDescent="0.2">
      <c r="A90" s="7">
        <v>87</v>
      </c>
      <c r="B90" s="7" t="s">
        <v>1149</v>
      </c>
      <c r="C90" s="13" t="s">
        <v>901</v>
      </c>
      <c r="D90" s="13" t="s">
        <v>902</v>
      </c>
      <c r="E90" s="13" t="s">
        <v>903</v>
      </c>
      <c r="F90" s="13" t="s">
        <v>904</v>
      </c>
      <c r="G90" s="13" t="s">
        <v>905</v>
      </c>
      <c r="H90" s="13" t="s">
        <v>906</v>
      </c>
      <c r="I90" s="13" t="s">
        <v>907</v>
      </c>
      <c r="J90" s="13" t="s">
        <v>908</v>
      </c>
      <c r="K90" s="13">
        <v>1</v>
      </c>
      <c r="L90" s="13" t="s">
        <v>28</v>
      </c>
      <c r="M90" s="14" t="s">
        <v>909</v>
      </c>
      <c r="N90" s="13" t="s">
        <v>764</v>
      </c>
      <c r="O90" s="13" t="s">
        <v>765</v>
      </c>
      <c r="P90" s="13" t="s">
        <v>44</v>
      </c>
      <c r="Q90" s="15">
        <v>89310</v>
      </c>
      <c r="R90" s="15">
        <v>24690</v>
      </c>
      <c r="S90" s="16">
        <v>2205063900</v>
      </c>
      <c r="T90" s="17" t="s">
        <v>82</v>
      </c>
      <c r="U90" s="17" t="s">
        <v>81</v>
      </c>
      <c r="V90" s="1">
        <v>49</v>
      </c>
    </row>
    <row r="91" spans="1:22" ht="76.8" x14ac:dyDescent="0.2">
      <c r="A91" s="7">
        <v>88</v>
      </c>
      <c r="B91" s="7" t="s">
        <v>1151</v>
      </c>
      <c r="C91" s="13" t="s">
        <v>85</v>
      </c>
      <c r="D91" s="13" t="s">
        <v>86</v>
      </c>
      <c r="E91" s="13" t="s">
        <v>87</v>
      </c>
      <c r="F91" s="13" t="s">
        <v>88</v>
      </c>
      <c r="G91" s="13" t="s">
        <v>89</v>
      </c>
      <c r="H91" s="13" t="s">
        <v>39</v>
      </c>
      <c r="I91" s="13" t="s">
        <v>90</v>
      </c>
      <c r="J91" s="13" t="s">
        <v>91</v>
      </c>
      <c r="K91" s="13" t="s">
        <v>92</v>
      </c>
      <c r="L91" s="13" t="s">
        <v>28</v>
      </c>
      <c r="M91" s="14" t="s">
        <v>93</v>
      </c>
      <c r="N91" s="13" t="s">
        <v>94</v>
      </c>
      <c r="O91" s="13" t="s">
        <v>30</v>
      </c>
      <c r="P91" s="13" t="s">
        <v>69</v>
      </c>
      <c r="Q91" s="15">
        <v>164900</v>
      </c>
      <c r="R91" s="15">
        <v>24000</v>
      </c>
      <c r="S91" s="16">
        <v>3957600000</v>
      </c>
      <c r="T91" s="17" t="s">
        <v>96</v>
      </c>
      <c r="U91" s="17" t="s">
        <v>95</v>
      </c>
      <c r="V91" s="1">
        <v>50</v>
      </c>
    </row>
    <row r="92" spans="1:22" ht="67.2" x14ac:dyDescent="0.2">
      <c r="A92" s="7">
        <v>89</v>
      </c>
      <c r="B92" s="7" t="s">
        <v>1152</v>
      </c>
      <c r="C92" s="13" t="s">
        <v>1021</v>
      </c>
      <c r="D92" s="13" t="s">
        <v>1022</v>
      </c>
      <c r="E92" s="13" t="s">
        <v>1023</v>
      </c>
      <c r="F92" s="13" t="s">
        <v>1024</v>
      </c>
      <c r="G92" s="13" t="s">
        <v>1025</v>
      </c>
      <c r="H92" s="13" t="s">
        <v>39</v>
      </c>
      <c r="I92" s="13" t="s">
        <v>209</v>
      </c>
      <c r="J92" s="13" t="s">
        <v>1026</v>
      </c>
      <c r="K92" s="13" t="s">
        <v>92</v>
      </c>
      <c r="L92" s="13" t="s">
        <v>42</v>
      </c>
      <c r="M92" s="14" t="s">
        <v>1027</v>
      </c>
      <c r="N92" s="13" t="s">
        <v>94</v>
      </c>
      <c r="O92" s="13" t="s">
        <v>30</v>
      </c>
      <c r="P92" s="13" t="s">
        <v>69</v>
      </c>
      <c r="Q92" s="15">
        <v>58260</v>
      </c>
      <c r="R92" s="15">
        <v>96999</v>
      </c>
      <c r="S92" s="16">
        <v>5651161740</v>
      </c>
      <c r="T92" s="17" t="s">
        <v>96</v>
      </c>
      <c r="U92" s="17" t="s">
        <v>95</v>
      </c>
      <c r="V92" s="1">
        <v>50</v>
      </c>
    </row>
    <row r="93" spans="1:22" ht="38.4" x14ac:dyDescent="0.2">
      <c r="A93" s="7">
        <v>90</v>
      </c>
      <c r="B93" s="7" t="s">
        <v>1153</v>
      </c>
      <c r="C93" s="13" t="s">
        <v>335</v>
      </c>
      <c r="D93" s="13" t="s">
        <v>336</v>
      </c>
      <c r="E93" s="13" t="s">
        <v>337</v>
      </c>
      <c r="F93" s="13" t="s">
        <v>338</v>
      </c>
      <c r="G93" s="13" t="s">
        <v>339</v>
      </c>
      <c r="H93" s="13" t="s">
        <v>25</v>
      </c>
      <c r="I93" s="13" t="s">
        <v>199</v>
      </c>
      <c r="J93" s="13" t="s">
        <v>340</v>
      </c>
      <c r="K93" s="13" t="s">
        <v>320</v>
      </c>
      <c r="L93" s="13" t="s">
        <v>42</v>
      </c>
      <c r="M93" s="14" t="s">
        <v>341</v>
      </c>
      <c r="N93" s="13" t="s">
        <v>342</v>
      </c>
      <c r="O93" s="13" t="s">
        <v>343</v>
      </c>
      <c r="P93" s="13" t="s">
        <v>31</v>
      </c>
      <c r="Q93" s="15">
        <v>1803250</v>
      </c>
      <c r="R93" s="15">
        <v>3450</v>
      </c>
      <c r="S93" s="16">
        <v>6221212500</v>
      </c>
      <c r="T93" s="17" t="s">
        <v>345</v>
      </c>
      <c r="U93" s="17" t="s">
        <v>344</v>
      </c>
      <c r="V93" s="1">
        <v>51</v>
      </c>
    </row>
    <row r="94" spans="1:22" ht="28.8" x14ac:dyDescent="0.2">
      <c r="A94" s="7">
        <v>91</v>
      </c>
      <c r="B94" s="7" t="s">
        <v>1154</v>
      </c>
      <c r="C94" s="13" t="s">
        <v>430</v>
      </c>
      <c r="D94" s="13" t="s">
        <v>431</v>
      </c>
      <c r="E94" s="13" t="s">
        <v>432</v>
      </c>
      <c r="F94" s="13" t="s">
        <v>433</v>
      </c>
      <c r="G94" s="13" t="s">
        <v>434</v>
      </c>
      <c r="H94" s="13" t="s">
        <v>25</v>
      </c>
      <c r="I94" s="13" t="s">
        <v>199</v>
      </c>
      <c r="J94" s="13" t="s">
        <v>293</v>
      </c>
      <c r="K94" s="13" t="s">
        <v>435</v>
      </c>
      <c r="L94" s="13" t="s">
        <v>28</v>
      </c>
      <c r="M94" s="14" t="s">
        <v>436</v>
      </c>
      <c r="N94" s="13" t="s">
        <v>437</v>
      </c>
      <c r="O94" s="13" t="s">
        <v>323</v>
      </c>
      <c r="P94" s="13" t="s">
        <v>31</v>
      </c>
      <c r="Q94" s="15">
        <v>897900</v>
      </c>
      <c r="R94" s="15">
        <v>3750</v>
      </c>
      <c r="S94" s="16">
        <v>3367125000</v>
      </c>
      <c r="T94" s="17" t="s">
        <v>345</v>
      </c>
      <c r="U94" s="17" t="s">
        <v>344</v>
      </c>
      <c r="V94" s="1">
        <v>51</v>
      </c>
    </row>
    <row r="95" spans="1:22" ht="28.8" x14ac:dyDescent="0.2">
      <c r="A95" s="7">
        <v>92</v>
      </c>
      <c r="B95" s="7" t="s">
        <v>1155</v>
      </c>
      <c r="C95" s="13" t="s">
        <v>438</v>
      </c>
      <c r="D95" s="13" t="s">
        <v>439</v>
      </c>
      <c r="E95" s="13" t="s">
        <v>440</v>
      </c>
      <c r="F95" s="13" t="s">
        <v>433</v>
      </c>
      <c r="G95" s="13" t="s">
        <v>434</v>
      </c>
      <c r="H95" s="13" t="s">
        <v>25</v>
      </c>
      <c r="I95" s="13" t="s">
        <v>199</v>
      </c>
      <c r="J95" s="13" t="s">
        <v>441</v>
      </c>
      <c r="K95" s="13" t="s">
        <v>442</v>
      </c>
      <c r="L95" s="13" t="s">
        <v>28</v>
      </c>
      <c r="M95" s="14" t="s">
        <v>443</v>
      </c>
      <c r="N95" s="13" t="s">
        <v>444</v>
      </c>
      <c r="O95" s="13" t="s">
        <v>323</v>
      </c>
      <c r="P95" s="13" t="s">
        <v>31</v>
      </c>
      <c r="Q95" s="15">
        <v>639200</v>
      </c>
      <c r="R95" s="15">
        <v>3200</v>
      </c>
      <c r="S95" s="16">
        <v>2045440000</v>
      </c>
      <c r="T95" s="17" t="s">
        <v>345</v>
      </c>
      <c r="U95" s="17" t="s">
        <v>344</v>
      </c>
      <c r="V95" s="1">
        <v>51</v>
      </c>
    </row>
    <row r="96" spans="1:22" ht="67.2" x14ac:dyDescent="0.2">
      <c r="A96" s="7">
        <v>93</v>
      </c>
      <c r="B96" s="7" t="s">
        <v>1156</v>
      </c>
      <c r="C96" s="13" t="s">
        <v>523</v>
      </c>
      <c r="D96" s="13" t="s">
        <v>524</v>
      </c>
      <c r="E96" s="13" t="s">
        <v>525</v>
      </c>
      <c r="F96" s="13" t="s">
        <v>526</v>
      </c>
      <c r="G96" s="13" t="s">
        <v>527</v>
      </c>
      <c r="H96" s="13" t="s">
        <v>39</v>
      </c>
      <c r="I96" s="13" t="s">
        <v>528</v>
      </c>
      <c r="J96" s="13" t="s">
        <v>529</v>
      </c>
      <c r="K96" s="13" t="s">
        <v>530</v>
      </c>
      <c r="L96" s="13" t="s">
        <v>28</v>
      </c>
      <c r="M96" s="14" t="s">
        <v>531</v>
      </c>
      <c r="N96" s="13" t="s">
        <v>532</v>
      </c>
      <c r="O96" s="13" t="s">
        <v>533</v>
      </c>
      <c r="P96" s="13" t="s">
        <v>44</v>
      </c>
      <c r="Q96" s="15">
        <v>31880</v>
      </c>
      <c r="R96" s="15">
        <v>150150</v>
      </c>
      <c r="S96" s="16">
        <v>4786782000</v>
      </c>
      <c r="T96" s="17" t="s">
        <v>345</v>
      </c>
      <c r="U96" s="17" t="s">
        <v>344</v>
      </c>
      <c r="V96" s="1">
        <v>51</v>
      </c>
    </row>
    <row r="97" spans="1:22" ht="96" x14ac:dyDescent="0.2">
      <c r="A97" s="7">
        <v>94</v>
      </c>
      <c r="B97" s="7" t="s">
        <v>1157</v>
      </c>
      <c r="C97" s="13" t="s">
        <v>136</v>
      </c>
      <c r="D97" s="13" t="s">
        <v>137</v>
      </c>
      <c r="E97" s="13" t="s">
        <v>138</v>
      </c>
      <c r="F97" s="13" t="s">
        <v>139</v>
      </c>
      <c r="G97" s="13" t="s">
        <v>140</v>
      </c>
      <c r="H97" s="13" t="s">
        <v>39</v>
      </c>
      <c r="I97" s="13" t="s">
        <v>40</v>
      </c>
      <c r="J97" s="13" t="s">
        <v>141</v>
      </c>
      <c r="K97" s="13">
        <v>1</v>
      </c>
      <c r="L97" s="13" t="s">
        <v>28</v>
      </c>
      <c r="M97" s="14" t="s">
        <v>142</v>
      </c>
      <c r="N97" s="13" t="s">
        <v>143</v>
      </c>
      <c r="O97" s="13" t="s">
        <v>144</v>
      </c>
      <c r="P97" s="13" t="s">
        <v>69</v>
      </c>
      <c r="Q97" s="15">
        <v>410</v>
      </c>
      <c r="R97" s="15">
        <v>49450</v>
      </c>
      <c r="S97" s="16">
        <v>20274500</v>
      </c>
      <c r="T97" s="17" t="s">
        <v>135</v>
      </c>
      <c r="U97" s="17" t="s">
        <v>134</v>
      </c>
      <c r="V97" s="1">
        <v>52</v>
      </c>
    </row>
    <row r="98" spans="1:22" ht="38.4" x14ac:dyDescent="0.2">
      <c r="A98" s="7">
        <v>95</v>
      </c>
      <c r="B98" s="7" t="s">
        <v>1158</v>
      </c>
      <c r="C98" s="13" t="s">
        <v>155</v>
      </c>
      <c r="D98" s="13" t="s">
        <v>156</v>
      </c>
      <c r="E98" s="13" t="s">
        <v>157</v>
      </c>
      <c r="F98" s="13" t="s">
        <v>158</v>
      </c>
      <c r="G98" s="13" t="s">
        <v>149</v>
      </c>
      <c r="H98" s="13" t="s">
        <v>39</v>
      </c>
      <c r="I98" s="13" t="s">
        <v>40</v>
      </c>
      <c r="J98" s="13" t="s">
        <v>159</v>
      </c>
      <c r="K98" s="13">
        <v>2</v>
      </c>
      <c r="L98" s="13" t="s">
        <v>28</v>
      </c>
      <c r="M98" s="14" t="s">
        <v>160</v>
      </c>
      <c r="N98" s="13" t="s">
        <v>161</v>
      </c>
      <c r="O98" s="13" t="s">
        <v>162</v>
      </c>
      <c r="P98" s="13" t="s">
        <v>44</v>
      </c>
      <c r="Q98" s="15">
        <v>3550</v>
      </c>
      <c r="R98" s="15">
        <v>19500</v>
      </c>
      <c r="S98" s="16">
        <v>69225000</v>
      </c>
      <c r="T98" s="17" t="s">
        <v>135</v>
      </c>
      <c r="U98" s="17" t="s">
        <v>134</v>
      </c>
      <c r="V98" s="1">
        <v>52</v>
      </c>
    </row>
    <row r="99" spans="1:22" ht="38.4" x14ac:dyDescent="0.2">
      <c r="A99" s="7">
        <v>96</v>
      </c>
      <c r="B99" s="7" t="s">
        <v>1159</v>
      </c>
      <c r="C99" s="13" t="s">
        <v>364</v>
      </c>
      <c r="D99" s="13" t="s">
        <v>365</v>
      </c>
      <c r="E99" s="13" t="s">
        <v>366</v>
      </c>
      <c r="F99" s="13" t="s">
        <v>367</v>
      </c>
      <c r="G99" s="13" t="s">
        <v>368</v>
      </c>
      <c r="H99" s="13" t="s">
        <v>39</v>
      </c>
      <c r="I99" s="13" t="s">
        <v>369</v>
      </c>
      <c r="J99" s="13" t="s">
        <v>370</v>
      </c>
      <c r="K99" s="13">
        <v>1</v>
      </c>
      <c r="L99" s="13" t="s">
        <v>371</v>
      </c>
      <c r="M99" s="14" t="s">
        <v>372</v>
      </c>
      <c r="N99" s="13" t="s">
        <v>373</v>
      </c>
      <c r="O99" s="13" t="s">
        <v>374</v>
      </c>
      <c r="P99" s="13" t="s">
        <v>44</v>
      </c>
      <c r="Q99" s="15">
        <v>511</v>
      </c>
      <c r="R99" s="15">
        <v>120000</v>
      </c>
      <c r="S99" s="16">
        <v>61320000</v>
      </c>
      <c r="T99" s="17" t="s">
        <v>135</v>
      </c>
      <c r="U99" s="17" t="s">
        <v>134</v>
      </c>
      <c r="V99" s="1">
        <v>52</v>
      </c>
    </row>
    <row r="100" spans="1:22" ht="86.4" x14ac:dyDescent="0.2">
      <c r="A100" s="7">
        <v>97</v>
      </c>
      <c r="B100" s="7" t="s">
        <v>1160</v>
      </c>
      <c r="C100" s="13" t="s">
        <v>534</v>
      </c>
      <c r="D100" s="13" t="s">
        <v>535</v>
      </c>
      <c r="E100" s="13" t="s">
        <v>536</v>
      </c>
      <c r="F100" s="13" t="s">
        <v>537</v>
      </c>
      <c r="G100" s="13" t="s">
        <v>538</v>
      </c>
      <c r="H100" s="13" t="s">
        <v>39</v>
      </c>
      <c r="I100" s="13" t="s">
        <v>528</v>
      </c>
      <c r="J100" s="13" t="s">
        <v>539</v>
      </c>
      <c r="K100" s="13">
        <v>1</v>
      </c>
      <c r="L100" s="13" t="s">
        <v>540</v>
      </c>
      <c r="M100" s="14" t="s">
        <v>541</v>
      </c>
      <c r="N100" s="13" t="s">
        <v>542</v>
      </c>
      <c r="O100" s="13" t="s">
        <v>80</v>
      </c>
      <c r="P100" s="13" t="s">
        <v>69</v>
      </c>
      <c r="Q100" s="15">
        <v>80670</v>
      </c>
      <c r="R100" s="15">
        <v>55000</v>
      </c>
      <c r="S100" s="16">
        <v>4436850000</v>
      </c>
      <c r="T100" s="17" t="s">
        <v>135</v>
      </c>
      <c r="U100" s="17" t="s">
        <v>134</v>
      </c>
      <c r="V100" s="1">
        <v>52</v>
      </c>
    </row>
    <row r="101" spans="1:22" ht="86.4" x14ac:dyDescent="0.2">
      <c r="A101" s="7">
        <v>98</v>
      </c>
      <c r="B101" s="7" t="s">
        <v>1139</v>
      </c>
      <c r="C101" s="13" t="s">
        <v>543</v>
      </c>
      <c r="D101" s="13" t="s">
        <v>544</v>
      </c>
      <c r="E101" s="13" t="s">
        <v>536</v>
      </c>
      <c r="F101" s="13" t="s">
        <v>537</v>
      </c>
      <c r="G101" s="13" t="s">
        <v>538</v>
      </c>
      <c r="H101" s="13" t="s">
        <v>39</v>
      </c>
      <c r="I101" s="13" t="s">
        <v>528</v>
      </c>
      <c r="J101" s="13" t="s">
        <v>539</v>
      </c>
      <c r="K101" s="13">
        <v>2</v>
      </c>
      <c r="L101" s="13" t="s">
        <v>540</v>
      </c>
      <c r="M101" s="14" t="s">
        <v>541</v>
      </c>
      <c r="N101" s="13" t="s">
        <v>542</v>
      </c>
      <c r="O101" s="13" t="s">
        <v>80</v>
      </c>
      <c r="P101" s="13" t="s">
        <v>69</v>
      </c>
      <c r="Q101" s="15">
        <v>51430</v>
      </c>
      <c r="R101" s="15">
        <v>55000</v>
      </c>
      <c r="S101" s="16">
        <v>2828650000</v>
      </c>
      <c r="T101" s="17" t="s">
        <v>135</v>
      </c>
      <c r="U101" s="17" t="s">
        <v>134</v>
      </c>
      <c r="V101" s="1">
        <v>52</v>
      </c>
    </row>
    <row r="102" spans="1:22" ht="57.6" x14ac:dyDescent="0.2">
      <c r="A102" s="7">
        <v>99</v>
      </c>
      <c r="B102" s="7" t="s">
        <v>1161</v>
      </c>
      <c r="C102" s="13" t="s">
        <v>772</v>
      </c>
      <c r="D102" s="13" t="s">
        <v>773</v>
      </c>
      <c r="E102" s="13" t="s">
        <v>774</v>
      </c>
      <c r="F102" s="13" t="s">
        <v>775</v>
      </c>
      <c r="G102" s="13" t="s">
        <v>776</v>
      </c>
      <c r="H102" s="13" t="s">
        <v>312</v>
      </c>
      <c r="I102" s="13" t="s">
        <v>777</v>
      </c>
      <c r="J102" s="13" t="s">
        <v>778</v>
      </c>
      <c r="K102" s="13">
        <v>1</v>
      </c>
      <c r="L102" s="13" t="s">
        <v>132</v>
      </c>
      <c r="M102" s="14" t="s">
        <v>779</v>
      </c>
      <c r="N102" s="13" t="s">
        <v>363</v>
      </c>
      <c r="O102" s="13" t="s">
        <v>80</v>
      </c>
      <c r="P102" s="13" t="s">
        <v>44</v>
      </c>
      <c r="Q102" s="15">
        <v>6490</v>
      </c>
      <c r="R102" s="15">
        <v>36800</v>
      </c>
      <c r="S102" s="16">
        <v>238832000</v>
      </c>
      <c r="T102" s="17" t="s">
        <v>135</v>
      </c>
      <c r="U102" s="17" t="s">
        <v>134</v>
      </c>
      <c r="V102" s="1">
        <v>52</v>
      </c>
    </row>
    <row r="103" spans="1:22" ht="38.4" x14ac:dyDescent="0.2">
      <c r="A103" s="7">
        <v>100</v>
      </c>
      <c r="B103" s="7" t="s">
        <v>1162</v>
      </c>
      <c r="C103" s="13" t="s">
        <v>843</v>
      </c>
      <c r="D103" s="13" t="s">
        <v>844</v>
      </c>
      <c r="E103" s="13" t="s">
        <v>845</v>
      </c>
      <c r="F103" s="13" t="s">
        <v>846</v>
      </c>
      <c r="G103" s="13" t="s">
        <v>847</v>
      </c>
      <c r="H103" s="13" t="s">
        <v>39</v>
      </c>
      <c r="I103" s="13" t="s">
        <v>40</v>
      </c>
      <c r="J103" s="13" t="s">
        <v>370</v>
      </c>
      <c r="K103" s="13">
        <v>1</v>
      </c>
      <c r="L103" s="13" t="s">
        <v>28</v>
      </c>
      <c r="M103" s="14" t="s">
        <v>848</v>
      </c>
      <c r="N103" s="13" t="s">
        <v>363</v>
      </c>
      <c r="O103" s="13" t="s">
        <v>144</v>
      </c>
      <c r="P103" s="13" t="s">
        <v>44</v>
      </c>
      <c r="Q103" s="15">
        <v>2336</v>
      </c>
      <c r="R103" s="15">
        <v>121275</v>
      </c>
      <c r="S103" s="16">
        <v>283298400</v>
      </c>
      <c r="T103" s="17" t="s">
        <v>135</v>
      </c>
      <c r="U103" s="17" t="s">
        <v>134</v>
      </c>
      <c r="V103" s="1">
        <v>52</v>
      </c>
    </row>
    <row r="104" spans="1:22" ht="38.4" x14ac:dyDescent="0.2">
      <c r="A104" s="7">
        <v>101</v>
      </c>
      <c r="B104" s="7" t="s">
        <v>1163</v>
      </c>
      <c r="C104" s="13" t="s">
        <v>849</v>
      </c>
      <c r="D104" s="13" t="s">
        <v>850</v>
      </c>
      <c r="E104" s="13" t="s">
        <v>851</v>
      </c>
      <c r="F104" s="13" t="s">
        <v>846</v>
      </c>
      <c r="G104" s="13" t="s">
        <v>852</v>
      </c>
      <c r="H104" s="13" t="s">
        <v>39</v>
      </c>
      <c r="I104" s="13" t="s">
        <v>853</v>
      </c>
      <c r="J104" s="13" t="s">
        <v>854</v>
      </c>
      <c r="K104" s="13">
        <v>1</v>
      </c>
      <c r="L104" s="13" t="s">
        <v>28</v>
      </c>
      <c r="M104" s="14" t="s">
        <v>855</v>
      </c>
      <c r="N104" s="13" t="s">
        <v>363</v>
      </c>
      <c r="O104" s="13" t="s">
        <v>144</v>
      </c>
      <c r="P104" s="13" t="s">
        <v>856</v>
      </c>
      <c r="Q104" s="15">
        <v>230</v>
      </c>
      <c r="R104" s="15">
        <v>194500</v>
      </c>
      <c r="S104" s="16">
        <v>44735000</v>
      </c>
      <c r="T104" s="17" t="s">
        <v>135</v>
      </c>
      <c r="U104" s="17" t="s">
        <v>134</v>
      </c>
      <c r="V104" s="1">
        <v>52</v>
      </c>
    </row>
    <row r="105" spans="1:22" ht="28.8" x14ac:dyDescent="0.2">
      <c r="A105" s="7">
        <v>102</v>
      </c>
      <c r="B105" s="7" t="s">
        <v>1164</v>
      </c>
      <c r="C105" s="13" t="s">
        <v>894</v>
      </c>
      <c r="D105" s="13" t="s">
        <v>895</v>
      </c>
      <c r="E105" s="13" t="s">
        <v>896</v>
      </c>
      <c r="F105" s="13" t="s">
        <v>897</v>
      </c>
      <c r="G105" s="13" t="s">
        <v>898</v>
      </c>
      <c r="H105" s="13" t="s">
        <v>118</v>
      </c>
      <c r="I105" s="13" t="s">
        <v>119</v>
      </c>
      <c r="J105" s="13" t="s">
        <v>899</v>
      </c>
      <c r="K105" s="13">
        <v>1</v>
      </c>
      <c r="L105" s="13" t="s">
        <v>540</v>
      </c>
      <c r="M105" s="14">
        <v>540110001624</v>
      </c>
      <c r="N105" s="13" t="s">
        <v>900</v>
      </c>
      <c r="O105" s="13" t="s">
        <v>133</v>
      </c>
      <c r="P105" s="13" t="s">
        <v>69</v>
      </c>
      <c r="Q105" s="15">
        <v>480</v>
      </c>
      <c r="R105" s="15">
        <v>39380</v>
      </c>
      <c r="S105" s="16">
        <v>18902400</v>
      </c>
      <c r="T105" s="17" t="s">
        <v>135</v>
      </c>
      <c r="U105" s="17" t="s">
        <v>134</v>
      </c>
      <c r="V105" s="1">
        <v>52</v>
      </c>
    </row>
    <row r="106" spans="1:22" ht="28.8" x14ac:dyDescent="0.2">
      <c r="A106" s="7">
        <v>103</v>
      </c>
      <c r="B106" s="7" t="s">
        <v>1150</v>
      </c>
      <c r="C106" s="13" t="s">
        <v>910</v>
      </c>
      <c r="D106" s="13" t="s">
        <v>911</v>
      </c>
      <c r="E106" s="13" t="s">
        <v>912</v>
      </c>
      <c r="F106" s="13" t="s">
        <v>904</v>
      </c>
      <c r="G106" s="13" t="s">
        <v>818</v>
      </c>
      <c r="H106" s="13" t="s">
        <v>39</v>
      </c>
      <c r="I106" s="13" t="s">
        <v>369</v>
      </c>
      <c r="J106" s="13" t="s">
        <v>908</v>
      </c>
      <c r="K106" s="13">
        <v>5</v>
      </c>
      <c r="L106" s="13" t="s">
        <v>42</v>
      </c>
      <c r="M106" s="14" t="s">
        <v>913</v>
      </c>
      <c r="N106" s="13" t="s">
        <v>161</v>
      </c>
      <c r="O106" s="13" t="s">
        <v>162</v>
      </c>
      <c r="P106" s="13" t="s">
        <v>44</v>
      </c>
      <c r="Q106" s="15">
        <v>22700</v>
      </c>
      <c r="R106" s="15">
        <v>24600</v>
      </c>
      <c r="S106" s="16">
        <v>558420000</v>
      </c>
      <c r="T106" s="17" t="s">
        <v>135</v>
      </c>
      <c r="U106" s="17" t="s">
        <v>134</v>
      </c>
      <c r="V106" s="1">
        <v>52</v>
      </c>
    </row>
    <row r="107" spans="1:22" ht="38.4" x14ac:dyDescent="0.2">
      <c r="A107" s="7">
        <v>104</v>
      </c>
      <c r="B107" s="7" t="s">
        <v>1165</v>
      </c>
      <c r="C107" s="13" t="s">
        <v>937</v>
      </c>
      <c r="D107" s="13" t="s">
        <v>938</v>
      </c>
      <c r="E107" s="13" t="s">
        <v>939</v>
      </c>
      <c r="F107" s="13" t="s">
        <v>940</v>
      </c>
      <c r="G107" s="13" t="s">
        <v>941</v>
      </c>
      <c r="H107" s="13" t="s">
        <v>942</v>
      </c>
      <c r="I107" s="13" t="s">
        <v>943</v>
      </c>
      <c r="J107" s="13" t="s">
        <v>944</v>
      </c>
      <c r="K107" s="13">
        <v>1</v>
      </c>
      <c r="L107" s="13" t="s">
        <v>28</v>
      </c>
      <c r="M107" s="14">
        <v>840115067923</v>
      </c>
      <c r="N107" s="13" t="s">
        <v>945</v>
      </c>
      <c r="O107" s="13" t="s">
        <v>573</v>
      </c>
      <c r="P107" s="13" t="s">
        <v>946</v>
      </c>
      <c r="Q107" s="15">
        <v>17570</v>
      </c>
      <c r="R107" s="15">
        <v>49000</v>
      </c>
      <c r="S107" s="16">
        <v>860930000</v>
      </c>
      <c r="T107" s="17" t="s">
        <v>135</v>
      </c>
      <c r="U107" s="17" t="s">
        <v>134</v>
      </c>
      <c r="V107" s="1">
        <v>52</v>
      </c>
    </row>
    <row r="108" spans="1:22" ht="38.4" x14ac:dyDescent="0.2">
      <c r="A108" s="7">
        <v>105</v>
      </c>
      <c r="B108" s="7" t="s">
        <v>1166</v>
      </c>
      <c r="C108" s="13" t="s">
        <v>966</v>
      </c>
      <c r="D108" s="13" t="s">
        <v>967</v>
      </c>
      <c r="E108" s="13" t="s">
        <v>968</v>
      </c>
      <c r="F108" s="13" t="s">
        <v>968</v>
      </c>
      <c r="G108" s="13" t="s">
        <v>969</v>
      </c>
      <c r="H108" s="13" t="s">
        <v>970</v>
      </c>
      <c r="I108" s="13" t="s">
        <v>971</v>
      </c>
      <c r="J108" s="13" t="s">
        <v>972</v>
      </c>
      <c r="K108" s="13">
        <v>1</v>
      </c>
      <c r="L108" s="13" t="s">
        <v>28</v>
      </c>
      <c r="M108" s="14" t="s">
        <v>973</v>
      </c>
      <c r="N108" s="13" t="s">
        <v>974</v>
      </c>
      <c r="O108" s="13" t="s">
        <v>975</v>
      </c>
      <c r="P108" s="13" t="s">
        <v>479</v>
      </c>
      <c r="Q108" s="15">
        <v>2152</v>
      </c>
      <c r="R108" s="15">
        <v>1552000</v>
      </c>
      <c r="S108" s="16">
        <v>3339904000</v>
      </c>
      <c r="T108" s="17" t="s">
        <v>135</v>
      </c>
      <c r="U108" s="17" t="s">
        <v>134</v>
      </c>
      <c r="V108" s="1">
        <v>52</v>
      </c>
    </row>
    <row r="109" spans="1:22" ht="38.4" x14ac:dyDescent="0.2">
      <c r="A109" s="7">
        <v>106</v>
      </c>
      <c r="B109" s="7" t="s">
        <v>1167</v>
      </c>
      <c r="C109" s="13" t="s">
        <v>181</v>
      </c>
      <c r="D109" s="13" t="s">
        <v>182</v>
      </c>
      <c r="E109" s="13" t="s">
        <v>183</v>
      </c>
      <c r="F109" s="13" t="s">
        <v>184</v>
      </c>
      <c r="G109" s="13" t="s">
        <v>185</v>
      </c>
      <c r="H109" s="13" t="s">
        <v>25</v>
      </c>
      <c r="I109" s="13" t="s">
        <v>186</v>
      </c>
      <c r="J109" s="13" t="s">
        <v>187</v>
      </c>
      <c r="K109" s="13">
        <v>2</v>
      </c>
      <c r="L109" s="13" t="s">
        <v>188</v>
      </c>
      <c r="M109" s="14" t="s">
        <v>189</v>
      </c>
      <c r="N109" s="13" t="s">
        <v>190</v>
      </c>
      <c r="O109" s="13" t="s">
        <v>191</v>
      </c>
      <c r="P109" s="13" t="s">
        <v>31</v>
      </c>
      <c r="Q109" s="15">
        <v>293000</v>
      </c>
      <c r="R109" s="15">
        <v>3750</v>
      </c>
      <c r="S109" s="16">
        <v>1098750000</v>
      </c>
      <c r="T109" s="17" t="s">
        <v>193</v>
      </c>
      <c r="U109" s="17" t="s">
        <v>192</v>
      </c>
      <c r="V109" s="1">
        <v>53</v>
      </c>
    </row>
    <row r="110" spans="1:22" ht="38.4" x14ac:dyDescent="0.2">
      <c r="A110" s="7">
        <v>107</v>
      </c>
      <c r="B110" s="7" t="s">
        <v>1168</v>
      </c>
      <c r="C110" s="13" t="s">
        <v>250</v>
      </c>
      <c r="D110" s="13" t="s">
        <v>251</v>
      </c>
      <c r="E110" s="13" t="s">
        <v>252</v>
      </c>
      <c r="F110" s="13" t="s">
        <v>253</v>
      </c>
      <c r="G110" s="13" t="s">
        <v>224</v>
      </c>
      <c r="H110" s="13" t="s">
        <v>39</v>
      </c>
      <c r="I110" s="13" t="s">
        <v>254</v>
      </c>
      <c r="J110" s="13" t="s">
        <v>255</v>
      </c>
      <c r="K110" s="13">
        <v>2</v>
      </c>
      <c r="L110" s="13" t="s">
        <v>188</v>
      </c>
      <c r="M110" s="14" t="s">
        <v>256</v>
      </c>
      <c r="N110" s="13" t="s">
        <v>257</v>
      </c>
      <c r="O110" s="13" t="s">
        <v>191</v>
      </c>
      <c r="P110" s="13" t="s">
        <v>258</v>
      </c>
      <c r="Q110" s="15">
        <v>89500</v>
      </c>
      <c r="R110" s="15">
        <v>64000</v>
      </c>
      <c r="S110" s="16">
        <v>5728000000</v>
      </c>
      <c r="T110" s="17" t="s">
        <v>193</v>
      </c>
      <c r="U110" s="17" t="s">
        <v>192</v>
      </c>
      <c r="V110" s="1">
        <v>53</v>
      </c>
    </row>
    <row r="111" spans="1:22" ht="38.4" x14ac:dyDescent="0.2">
      <c r="A111" s="7">
        <v>108</v>
      </c>
      <c r="B111" s="7" t="s">
        <v>1169</v>
      </c>
      <c r="C111" s="13" t="s">
        <v>385</v>
      </c>
      <c r="D111" s="13" t="s">
        <v>386</v>
      </c>
      <c r="E111" s="13" t="s">
        <v>387</v>
      </c>
      <c r="F111" s="13" t="s">
        <v>388</v>
      </c>
      <c r="G111" s="13" t="s">
        <v>389</v>
      </c>
      <c r="H111" s="13" t="s">
        <v>25</v>
      </c>
      <c r="I111" s="13" t="s">
        <v>186</v>
      </c>
      <c r="J111" s="13" t="s">
        <v>187</v>
      </c>
      <c r="K111" s="13">
        <v>2</v>
      </c>
      <c r="L111" s="13" t="s">
        <v>188</v>
      </c>
      <c r="M111" s="14" t="s">
        <v>390</v>
      </c>
      <c r="N111" s="13" t="s">
        <v>190</v>
      </c>
      <c r="O111" s="13" t="s">
        <v>191</v>
      </c>
      <c r="P111" s="13" t="s">
        <v>31</v>
      </c>
      <c r="Q111" s="15">
        <v>218000</v>
      </c>
      <c r="R111" s="15">
        <v>6300</v>
      </c>
      <c r="S111" s="16">
        <v>1373400000</v>
      </c>
      <c r="T111" s="17" t="s">
        <v>193</v>
      </c>
      <c r="U111" s="17" t="s">
        <v>192</v>
      </c>
      <c r="V111" s="1">
        <v>53</v>
      </c>
    </row>
    <row r="112" spans="1:22" ht="48" x14ac:dyDescent="0.2">
      <c r="A112" s="7">
        <v>109</v>
      </c>
      <c r="B112" s="7" t="s">
        <v>1170</v>
      </c>
      <c r="C112" s="13" t="s">
        <v>504</v>
      </c>
      <c r="D112" s="13" t="s">
        <v>505</v>
      </c>
      <c r="E112" s="13" t="s">
        <v>506</v>
      </c>
      <c r="F112" s="13" t="s">
        <v>507</v>
      </c>
      <c r="G112" s="13" t="s">
        <v>508</v>
      </c>
      <c r="H112" s="13" t="s">
        <v>39</v>
      </c>
      <c r="I112" s="13" t="s">
        <v>509</v>
      </c>
      <c r="J112" s="13" t="s">
        <v>510</v>
      </c>
      <c r="K112" s="13">
        <v>5</v>
      </c>
      <c r="L112" s="13" t="s">
        <v>188</v>
      </c>
      <c r="M112" s="14" t="s">
        <v>511</v>
      </c>
      <c r="N112" s="13" t="s">
        <v>512</v>
      </c>
      <c r="O112" s="13" t="s">
        <v>513</v>
      </c>
      <c r="P112" s="13" t="s">
        <v>44</v>
      </c>
      <c r="Q112" s="15">
        <v>18000</v>
      </c>
      <c r="R112" s="15">
        <v>119500</v>
      </c>
      <c r="S112" s="16">
        <v>2151000000</v>
      </c>
      <c r="T112" s="17" t="s">
        <v>193</v>
      </c>
      <c r="U112" s="17" t="s">
        <v>192</v>
      </c>
      <c r="V112" s="1">
        <v>53</v>
      </c>
    </row>
    <row r="113" spans="1:22" ht="57.6" x14ac:dyDescent="0.2">
      <c r="A113" s="7">
        <v>110</v>
      </c>
      <c r="B113" s="7" t="s">
        <v>1171</v>
      </c>
      <c r="C113" s="13" t="s">
        <v>616</v>
      </c>
      <c r="D113" s="13" t="s">
        <v>617</v>
      </c>
      <c r="E113" s="13" t="s">
        <v>618</v>
      </c>
      <c r="F113" s="13" t="s">
        <v>619</v>
      </c>
      <c r="G113" s="13" t="s">
        <v>620</v>
      </c>
      <c r="H113" s="13" t="s">
        <v>25</v>
      </c>
      <c r="I113" s="13" t="s">
        <v>186</v>
      </c>
      <c r="J113" s="13" t="s">
        <v>187</v>
      </c>
      <c r="K113" s="13">
        <v>2</v>
      </c>
      <c r="L113" s="13" t="s">
        <v>188</v>
      </c>
      <c r="M113" s="14" t="s">
        <v>621</v>
      </c>
      <c r="N113" s="13" t="s">
        <v>190</v>
      </c>
      <c r="O113" s="13" t="s">
        <v>191</v>
      </c>
      <c r="P113" s="13" t="s">
        <v>31</v>
      </c>
      <c r="Q113" s="15">
        <v>780200</v>
      </c>
      <c r="R113" s="15">
        <v>2200</v>
      </c>
      <c r="S113" s="16">
        <v>1716440000</v>
      </c>
      <c r="T113" s="17" t="s">
        <v>193</v>
      </c>
      <c r="U113" s="17" t="s">
        <v>192</v>
      </c>
      <c r="V113" s="1">
        <v>53</v>
      </c>
    </row>
    <row r="114" spans="1:22" ht="76.8" x14ac:dyDescent="0.2">
      <c r="A114" s="7">
        <v>111</v>
      </c>
      <c r="B114" s="7" t="s">
        <v>1172</v>
      </c>
      <c r="C114" s="13" t="s">
        <v>865</v>
      </c>
      <c r="D114" s="13" t="s">
        <v>866</v>
      </c>
      <c r="E114" s="13" t="s">
        <v>867</v>
      </c>
      <c r="F114" s="13" t="s">
        <v>868</v>
      </c>
      <c r="G114" s="13" t="s">
        <v>869</v>
      </c>
      <c r="H114" s="13" t="s">
        <v>870</v>
      </c>
      <c r="I114" s="13" t="s">
        <v>254</v>
      </c>
      <c r="J114" s="13" t="s">
        <v>255</v>
      </c>
      <c r="K114" s="13">
        <v>2</v>
      </c>
      <c r="L114" s="13" t="s">
        <v>608</v>
      </c>
      <c r="M114" s="14" t="s">
        <v>871</v>
      </c>
      <c r="N114" s="13" t="s">
        <v>872</v>
      </c>
      <c r="O114" s="13" t="s">
        <v>191</v>
      </c>
      <c r="P114" s="13" t="s">
        <v>258</v>
      </c>
      <c r="Q114" s="15">
        <v>28300</v>
      </c>
      <c r="R114" s="15">
        <v>100000</v>
      </c>
      <c r="S114" s="16">
        <v>2830000000</v>
      </c>
      <c r="T114" s="17" t="s">
        <v>193</v>
      </c>
      <c r="U114" s="17" t="s">
        <v>192</v>
      </c>
      <c r="V114" s="1">
        <v>53</v>
      </c>
    </row>
    <row r="115" spans="1:22" ht="48" x14ac:dyDescent="0.2">
      <c r="A115" s="7">
        <v>112</v>
      </c>
      <c r="B115" s="7" t="s">
        <v>1173</v>
      </c>
      <c r="C115" s="13" t="s">
        <v>873</v>
      </c>
      <c r="D115" s="13" t="s">
        <v>874</v>
      </c>
      <c r="E115" s="13" t="s">
        <v>875</v>
      </c>
      <c r="F115" s="13" t="s">
        <v>876</v>
      </c>
      <c r="G115" s="13" t="s">
        <v>877</v>
      </c>
      <c r="H115" s="13" t="s">
        <v>25</v>
      </c>
      <c r="I115" s="13" t="s">
        <v>186</v>
      </c>
      <c r="J115" s="13" t="s">
        <v>878</v>
      </c>
      <c r="K115" s="13">
        <v>3</v>
      </c>
      <c r="L115" s="13" t="s">
        <v>608</v>
      </c>
      <c r="M115" s="14" t="s">
        <v>879</v>
      </c>
      <c r="N115" s="13" t="s">
        <v>880</v>
      </c>
      <c r="O115" s="13" t="s">
        <v>191</v>
      </c>
      <c r="P115" s="13" t="s">
        <v>31</v>
      </c>
      <c r="Q115" s="15">
        <v>1514300</v>
      </c>
      <c r="R115" s="15">
        <v>1200</v>
      </c>
      <c r="S115" s="16">
        <v>1817160000</v>
      </c>
      <c r="T115" s="17" t="s">
        <v>193</v>
      </c>
      <c r="U115" s="17" t="s">
        <v>192</v>
      </c>
      <c r="V115" s="1">
        <v>53</v>
      </c>
    </row>
    <row r="116" spans="1:22" ht="19.2" x14ac:dyDescent="0.2">
      <c r="A116" s="7">
        <v>113</v>
      </c>
      <c r="B116" s="7" t="s">
        <v>1121</v>
      </c>
      <c r="C116" s="13" t="s">
        <v>686</v>
      </c>
      <c r="D116" s="13" t="s">
        <v>687</v>
      </c>
      <c r="E116" s="13" t="s">
        <v>688</v>
      </c>
      <c r="F116" s="13" t="s">
        <v>689</v>
      </c>
      <c r="G116" s="13" t="s">
        <v>690</v>
      </c>
      <c r="H116" s="13" t="s">
        <v>25</v>
      </c>
      <c r="I116" s="13" t="s">
        <v>199</v>
      </c>
      <c r="J116" s="13" t="s">
        <v>245</v>
      </c>
      <c r="K116" s="13">
        <v>1</v>
      </c>
      <c r="L116" s="13" t="s">
        <v>42</v>
      </c>
      <c r="M116" s="14" t="s">
        <v>691</v>
      </c>
      <c r="N116" s="13" t="s">
        <v>692</v>
      </c>
      <c r="O116" s="13" t="s">
        <v>84</v>
      </c>
      <c r="P116" s="13" t="s">
        <v>31</v>
      </c>
      <c r="Q116" s="15">
        <v>2584600</v>
      </c>
      <c r="R116" s="15">
        <v>1575</v>
      </c>
      <c r="S116" s="16">
        <v>4070745000</v>
      </c>
      <c r="T116" s="17" t="s">
        <v>420</v>
      </c>
      <c r="U116" s="17" t="s">
        <v>419</v>
      </c>
      <c r="V116" s="1">
        <v>54</v>
      </c>
    </row>
    <row r="117" spans="1:22" ht="19.2" x14ac:dyDescent="0.2">
      <c r="A117" s="7">
        <v>114</v>
      </c>
      <c r="B117" s="7" t="s">
        <v>1174</v>
      </c>
      <c r="C117" s="13" t="s">
        <v>1028</v>
      </c>
      <c r="D117" s="13" t="s">
        <v>1029</v>
      </c>
      <c r="E117" s="13" t="s">
        <v>1030</v>
      </c>
      <c r="F117" s="13" t="s">
        <v>1031</v>
      </c>
      <c r="G117" s="13" t="s">
        <v>889</v>
      </c>
      <c r="H117" s="13" t="s">
        <v>25</v>
      </c>
      <c r="I117" s="13" t="s">
        <v>127</v>
      </c>
      <c r="J117" s="13" t="s">
        <v>1032</v>
      </c>
      <c r="K117" s="13">
        <v>1</v>
      </c>
      <c r="L117" s="13" t="s">
        <v>28</v>
      </c>
      <c r="M117" s="14" t="s">
        <v>1033</v>
      </c>
      <c r="N117" s="13" t="s">
        <v>1034</v>
      </c>
      <c r="O117" s="13" t="s">
        <v>1035</v>
      </c>
      <c r="P117" s="13" t="s">
        <v>31</v>
      </c>
      <c r="Q117" s="15">
        <v>2077000</v>
      </c>
      <c r="R117" s="15">
        <v>1800</v>
      </c>
      <c r="S117" s="16">
        <v>3738600000</v>
      </c>
      <c r="T117" s="17" t="s">
        <v>420</v>
      </c>
      <c r="U117" s="17" t="s">
        <v>419</v>
      </c>
      <c r="V117" s="1">
        <v>54</v>
      </c>
    </row>
    <row r="118" spans="1:22" ht="38.4" x14ac:dyDescent="0.2">
      <c r="A118" s="7">
        <v>115</v>
      </c>
      <c r="B118" s="7" t="s">
        <v>1175</v>
      </c>
      <c r="C118" s="13" t="s">
        <v>204</v>
      </c>
      <c r="D118" s="13" t="s">
        <v>205</v>
      </c>
      <c r="E118" s="13" t="s">
        <v>206</v>
      </c>
      <c r="F118" s="13" t="s">
        <v>207</v>
      </c>
      <c r="G118" s="13" t="s">
        <v>208</v>
      </c>
      <c r="H118" s="13" t="s">
        <v>83</v>
      </c>
      <c r="I118" s="13" t="s">
        <v>209</v>
      </c>
      <c r="J118" s="13" t="s">
        <v>210</v>
      </c>
      <c r="K118" s="13">
        <v>2</v>
      </c>
      <c r="L118" s="13" t="s">
        <v>42</v>
      </c>
      <c r="M118" s="14" t="s">
        <v>211</v>
      </c>
      <c r="N118" s="13" t="s">
        <v>212</v>
      </c>
      <c r="O118" s="13" t="s">
        <v>30</v>
      </c>
      <c r="P118" s="13" t="s">
        <v>69</v>
      </c>
      <c r="Q118" s="15">
        <v>144600</v>
      </c>
      <c r="R118" s="15">
        <v>41000</v>
      </c>
      <c r="S118" s="16">
        <v>5928600000</v>
      </c>
      <c r="T118" s="17" t="s">
        <v>214</v>
      </c>
      <c r="U118" s="17" t="s">
        <v>213</v>
      </c>
      <c r="V118" s="1">
        <v>55</v>
      </c>
    </row>
    <row r="119" spans="1:22" ht="38.4" x14ac:dyDescent="0.2">
      <c r="A119" s="7">
        <v>116</v>
      </c>
      <c r="B119" s="7" t="s">
        <v>1176</v>
      </c>
      <c r="C119" s="13" t="s">
        <v>215</v>
      </c>
      <c r="D119" s="13" t="s">
        <v>216</v>
      </c>
      <c r="E119" s="13" t="s">
        <v>217</v>
      </c>
      <c r="F119" s="13" t="s">
        <v>207</v>
      </c>
      <c r="G119" s="13" t="s">
        <v>218</v>
      </c>
      <c r="H119" s="13" t="s">
        <v>83</v>
      </c>
      <c r="I119" s="13" t="s">
        <v>209</v>
      </c>
      <c r="J119" s="13" t="s">
        <v>210</v>
      </c>
      <c r="K119" s="13">
        <v>2</v>
      </c>
      <c r="L119" s="13" t="s">
        <v>42</v>
      </c>
      <c r="M119" s="14" t="s">
        <v>219</v>
      </c>
      <c r="N119" s="13" t="s">
        <v>212</v>
      </c>
      <c r="O119" s="13" t="s">
        <v>30</v>
      </c>
      <c r="P119" s="13" t="s">
        <v>69</v>
      </c>
      <c r="Q119" s="15">
        <v>53600</v>
      </c>
      <c r="R119" s="15">
        <v>79000</v>
      </c>
      <c r="S119" s="16">
        <v>4234400000</v>
      </c>
      <c r="T119" s="17" t="s">
        <v>214</v>
      </c>
      <c r="U119" s="17" t="s">
        <v>213</v>
      </c>
      <c r="V119" s="1">
        <v>55</v>
      </c>
    </row>
    <row r="120" spans="1:22" ht="57.6" x14ac:dyDescent="0.2">
      <c r="A120" s="7">
        <v>117</v>
      </c>
      <c r="B120" s="7" t="s">
        <v>1177</v>
      </c>
      <c r="C120" s="13" t="s">
        <v>609</v>
      </c>
      <c r="D120" s="13" t="s">
        <v>610</v>
      </c>
      <c r="E120" s="13" t="s">
        <v>611</v>
      </c>
      <c r="F120" s="13" t="s">
        <v>612</v>
      </c>
      <c r="G120" s="13" t="s">
        <v>613</v>
      </c>
      <c r="H120" s="13" t="s">
        <v>25</v>
      </c>
      <c r="I120" s="13" t="s">
        <v>199</v>
      </c>
      <c r="J120" s="13" t="s">
        <v>245</v>
      </c>
      <c r="K120" s="13">
        <v>1</v>
      </c>
      <c r="L120" s="13" t="s">
        <v>28</v>
      </c>
      <c r="M120" s="14" t="s">
        <v>614</v>
      </c>
      <c r="N120" s="13" t="s">
        <v>615</v>
      </c>
      <c r="O120" s="13" t="s">
        <v>30</v>
      </c>
      <c r="P120" s="13" t="s">
        <v>31</v>
      </c>
      <c r="Q120" s="15">
        <v>582650</v>
      </c>
      <c r="R120" s="15">
        <v>3000</v>
      </c>
      <c r="S120" s="16">
        <v>1747950000</v>
      </c>
      <c r="T120" s="17" t="s">
        <v>214</v>
      </c>
      <c r="U120" s="17" t="s">
        <v>213</v>
      </c>
      <c r="V120" s="1">
        <v>55</v>
      </c>
    </row>
    <row r="121" spans="1:22" ht="19.2" x14ac:dyDescent="0.2">
      <c r="A121" s="7"/>
      <c r="B121" s="7"/>
      <c r="C121" s="7"/>
      <c r="D121" s="7"/>
      <c r="E121" s="44" t="s">
        <v>1199</v>
      </c>
      <c r="F121" s="7"/>
      <c r="G121" s="7"/>
      <c r="H121" s="7"/>
      <c r="I121" s="7"/>
      <c r="J121" s="7"/>
      <c r="K121" s="7"/>
      <c r="L121" s="7"/>
      <c r="M121" s="45"/>
      <c r="N121" s="7"/>
      <c r="O121" s="7"/>
      <c r="P121" s="7"/>
      <c r="Q121" s="46"/>
      <c r="R121" s="46"/>
      <c r="S121" s="47">
        <f>SUM(S4:S120)</f>
        <v>180041828758</v>
      </c>
      <c r="T121" s="7"/>
      <c r="U121" s="7"/>
    </row>
  </sheetData>
  <autoFilter ref="A3:V121" xr:uid="{00000000-0009-0000-0000-000002000000}"/>
  <mergeCells count="1">
    <mergeCell ref="A1:U2"/>
  </mergeCells>
  <pageMargins left="0.2" right="0.2" top="0.25" bottom="0.2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EJ122"/>
  <sheetViews>
    <sheetView tabSelected="1" topLeftCell="E1" zoomScale="115" zoomScaleNormal="115" workbookViewId="0">
      <selection activeCell="EJ10" sqref="EJ10"/>
    </sheetView>
  </sheetViews>
  <sheetFormatPr defaultRowHeight="14.4" x14ac:dyDescent="0.3"/>
  <cols>
    <col min="1" max="2" width="5.109375" style="9" customWidth="1"/>
    <col min="3" max="3" width="9.109375" style="1"/>
    <col min="4" max="4" width="6" style="1" customWidth="1"/>
    <col min="5" max="5" width="5.77734375" style="1" customWidth="1"/>
    <col min="6" max="6" width="11" style="1" customWidth="1"/>
    <col min="7" max="7" width="6.21875" style="1" customWidth="1"/>
    <col min="8" max="8" width="9.109375" style="9"/>
    <col min="9" max="10" width="9.109375" style="1"/>
    <col min="11" max="11" width="4.6640625" style="9" customWidth="1"/>
    <col min="12" max="12" width="7" style="9" customWidth="1"/>
    <col min="13" max="13" width="10.5546875" style="10" customWidth="1"/>
    <col min="14" max="14" width="9.109375" style="1"/>
    <col min="15" max="15" width="7" style="9" customWidth="1"/>
    <col min="16" max="16" width="5.6640625" style="9" customWidth="1"/>
    <col min="17" max="17" width="6.88671875" style="11" customWidth="1"/>
    <col min="18" max="18" width="7.33203125" style="11" customWidth="1"/>
    <col min="19" max="19" width="11" style="11" customWidth="1"/>
    <col min="20" max="20" width="9.109375" style="1"/>
    <col min="21" max="21" width="13.109375" style="1" customWidth="1"/>
    <col min="22" max="27" width="5.5546875" style="1" customWidth="1"/>
    <col min="28" max="28" width="5.44140625" style="49" customWidth="1"/>
    <col min="29" max="34" width="5.44140625" style="1" customWidth="1"/>
    <col min="35" max="35" width="5.44140625" style="49" customWidth="1"/>
    <col min="36" max="41" width="5.44140625" style="1" customWidth="1"/>
    <col min="42" max="42" width="5.44140625" style="49" customWidth="1"/>
    <col min="43" max="48" width="5.44140625" style="1" customWidth="1"/>
    <col min="49" max="49" width="5.44140625" style="49" customWidth="1"/>
    <col min="50" max="55" width="5.44140625" style="1" customWidth="1"/>
    <col min="56" max="56" width="5.44140625" style="49" customWidth="1"/>
    <col min="57" max="62" width="5.44140625" style="1" customWidth="1"/>
    <col min="63" max="63" width="5.44140625" style="49" customWidth="1"/>
    <col min="64" max="69" width="5.44140625" style="1" customWidth="1"/>
    <col min="70" max="70" width="5.44140625" style="49" customWidth="1"/>
    <col min="71" max="76" width="5.44140625" style="1" customWidth="1"/>
    <col min="77" max="77" width="5.44140625" style="49" customWidth="1"/>
    <col min="78" max="83" width="5.44140625" style="1" customWidth="1"/>
    <col min="84" max="84" width="5.44140625" style="49" customWidth="1"/>
    <col min="85" max="90" width="5.44140625" style="1" customWidth="1"/>
    <col min="91" max="91" width="5.44140625" style="49" customWidth="1"/>
    <col min="92" max="97" width="5.44140625" style="1" customWidth="1"/>
    <col min="98" max="104" width="6.5546875" style="49" customWidth="1"/>
    <col min="105" max="118" width="5.44140625" style="49" customWidth="1"/>
    <col min="119" max="125" width="6.88671875" style="49" customWidth="1"/>
    <col min="126" max="140" width="5.44140625" style="49" customWidth="1"/>
  </cols>
  <sheetData>
    <row r="1" spans="1:140" ht="22.8" customHeight="1" x14ac:dyDescent="0.3">
      <c r="A1" s="78" t="s">
        <v>1217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</row>
    <row r="2" spans="1:140" ht="15" customHeight="1" x14ac:dyDescent="0.3">
      <c r="A2" s="69" t="s">
        <v>0</v>
      </c>
      <c r="B2" s="69" t="s">
        <v>1044</v>
      </c>
      <c r="C2" s="69" t="s">
        <v>1</v>
      </c>
      <c r="D2" s="69" t="s">
        <v>2</v>
      </c>
      <c r="E2" s="69" t="s">
        <v>3</v>
      </c>
      <c r="F2" s="69" t="s">
        <v>4</v>
      </c>
      <c r="G2" s="69" t="s">
        <v>5</v>
      </c>
      <c r="H2" s="69" t="s">
        <v>6</v>
      </c>
      <c r="I2" s="69" t="s">
        <v>7</v>
      </c>
      <c r="J2" s="69" t="s">
        <v>8</v>
      </c>
      <c r="K2" s="69" t="s">
        <v>9</v>
      </c>
      <c r="L2" s="69" t="s">
        <v>10</v>
      </c>
      <c r="M2" s="79" t="s">
        <v>11</v>
      </c>
      <c r="N2" s="69" t="s">
        <v>12</v>
      </c>
      <c r="O2" s="69" t="s">
        <v>13</v>
      </c>
      <c r="P2" s="69" t="s">
        <v>14</v>
      </c>
      <c r="Q2" s="58" t="s">
        <v>15</v>
      </c>
      <c r="R2" s="58" t="s">
        <v>1045</v>
      </c>
      <c r="S2" s="58" t="s">
        <v>16</v>
      </c>
      <c r="T2" s="69" t="s">
        <v>18</v>
      </c>
      <c r="U2" s="69" t="s">
        <v>17</v>
      </c>
      <c r="V2" s="66" t="s">
        <v>1178</v>
      </c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8"/>
    </row>
    <row r="3" spans="1:140" s="12" customFormat="1" ht="28.8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80"/>
      <c r="N3" s="70"/>
      <c r="O3" s="70"/>
      <c r="P3" s="70"/>
      <c r="Q3" s="59"/>
      <c r="R3" s="59"/>
      <c r="S3" s="59"/>
      <c r="T3" s="70"/>
      <c r="U3" s="70"/>
      <c r="V3" s="75" t="s">
        <v>1208</v>
      </c>
      <c r="W3" s="76"/>
      <c r="X3" s="76"/>
      <c r="Y3" s="76"/>
      <c r="Z3" s="76"/>
      <c r="AA3" s="76"/>
      <c r="AB3" s="77"/>
      <c r="AC3" s="72" t="s">
        <v>1209</v>
      </c>
      <c r="AD3" s="73"/>
      <c r="AE3" s="73"/>
      <c r="AF3" s="73"/>
      <c r="AG3" s="73"/>
      <c r="AH3" s="73"/>
      <c r="AI3" s="74"/>
      <c r="AJ3" s="72" t="s">
        <v>1200</v>
      </c>
      <c r="AK3" s="73"/>
      <c r="AL3" s="73"/>
      <c r="AM3" s="73"/>
      <c r="AN3" s="73"/>
      <c r="AO3" s="73"/>
      <c r="AP3" s="74"/>
      <c r="AQ3" s="72" t="s">
        <v>1210</v>
      </c>
      <c r="AR3" s="73"/>
      <c r="AS3" s="73"/>
      <c r="AT3" s="73"/>
      <c r="AU3" s="73"/>
      <c r="AV3" s="73"/>
      <c r="AW3" s="74"/>
      <c r="AX3" s="72" t="s">
        <v>1211</v>
      </c>
      <c r="AY3" s="73"/>
      <c r="AZ3" s="73"/>
      <c r="BA3" s="73"/>
      <c r="BB3" s="73"/>
      <c r="BC3" s="73"/>
      <c r="BD3" s="74"/>
      <c r="BE3" s="72" t="s">
        <v>1201</v>
      </c>
      <c r="BF3" s="73"/>
      <c r="BG3" s="73"/>
      <c r="BH3" s="73"/>
      <c r="BI3" s="73"/>
      <c r="BJ3" s="73"/>
      <c r="BK3" s="74"/>
      <c r="BL3" s="72" t="s">
        <v>1212</v>
      </c>
      <c r="BM3" s="73"/>
      <c r="BN3" s="73"/>
      <c r="BO3" s="73"/>
      <c r="BP3" s="73"/>
      <c r="BQ3" s="73"/>
      <c r="BR3" s="74"/>
      <c r="BS3" s="72" t="s">
        <v>1202</v>
      </c>
      <c r="BT3" s="73"/>
      <c r="BU3" s="73"/>
      <c r="BV3" s="73"/>
      <c r="BW3" s="73"/>
      <c r="BX3" s="73"/>
      <c r="BY3" s="74"/>
      <c r="BZ3" s="72" t="s">
        <v>1213</v>
      </c>
      <c r="CA3" s="73"/>
      <c r="CB3" s="73"/>
      <c r="CC3" s="73"/>
      <c r="CD3" s="73"/>
      <c r="CE3" s="73"/>
      <c r="CF3" s="74"/>
      <c r="CG3" s="72" t="s">
        <v>1203</v>
      </c>
      <c r="CH3" s="73"/>
      <c r="CI3" s="73"/>
      <c r="CJ3" s="73"/>
      <c r="CK3" s="73"/>
      <c r="CL3" s="73"/>
      <c r="CM3" s="74"/>
      <c r="CN3" s="72" t="s">
        <v>1204</v>
      </c>
      <c r="CO3" s="73"/>
      <c r="CP3" s="73"/>
      <c r="CQ3" s="73"/>
      <c r="CR3" s="73"/>
      <c r="CS3" s="73"/>
      <c r="CT3" s="74"/>
      <c r="CU3" s="72" t="s">
        <v>1214</v>
      </c>
      <c r="CV3" s="73"/>
      <c r="CW3" s="73"/>
      <c r="CX3" s="73"/>
      <c r="CY3" s="73"/>
      <c r="CZ3" s="73"/>
      <c r="DA3" s="74"/>
      <c r="DB3" s="72" t="s">
        <v>1216</v>
      </c>
      <c r="DC3" s="73"/>
      <c r="DD3" s="73"/>
      <c r="DE3" s="73"/>
      <c r="DF3" s="73"/>
      <c r="DG3" s="73"/>
      <c r="DH3" s="74"/>
      <c r="DI3" s="72" t="s">
        <v>1215</v>
      </c>
      <c r="DJ3" s="73"/>
      <c r="DK3" s="73"/>
      <c r="DL3" s="73"/>
      <c r="DM3" s="73"/>
      <c r="DN3" s="73"/>
      <c r="DO3" s="74"/>
      <c r="DP3" s="72" t="s">
        <v>1205</v>
      </c>
      <c r="DQ3" s="73"/>
      <c r="DR3" s="73"/>
      <c r="DS3" s="73"/>
      <c r="DT3" s="73"/>
      <c r="DU3" s="73"/>
      <c r="DV3" s="74"/>
      <c r="DW3" s="72" t="s">
        <v>1206</v>
      </c>
      <c r="DX3" s="73"/>
      <c r="DY3" s="73"/>
      <c r="DZ3" s="73"/>
      <c r="EA3" s="73"/>
      <c r="EB3" s="73"/>
      <c r="EC3" s="74"/>
      <c r="ED3" s="72" t="s">
        <v>1207</v>
      </c>
      <c r="EE3" s="73"/>
      <c r="EF3" s="73"/>
      <c r="EG3" s="73"/>
      <c r="EH3" s="73"/>
      <c r="EI3" s="73"/>
      <c r="EJ3" s="74"/>
    </row>
    <row r="4" spans="1:140" s="12" customFormat="1" ht="12" customHeigh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80"/>
      <c r="N4" s="70"/>
      <c r="O4" s="70"/>
      <c r="P4" s="70"/>
      <c r="Q4" s="59"/>
      <c r="R4" s="59"/>
      <c r="S4" s="59"/>
      <c r="T4" s="70"/>
      <c r="U4" s="70"/>
      <c r="V4" s="63" t="s">
        <v>1225</v>
      </c>
      <c r="W4" s="64"/>
      <c r="X4" s="64"/>
      <c r="Y4" s="64"/>
      <c r="Z4" s="65"/>
      <c r="AA4" s="50" t="s">
        <v>1226</v>
      </c>
      <c r="AB4" s="61" t="s">
        <v>1227</v>
      </c>
      <c r="AC4" s="63" t="s">
        <v>1225</v>
      </c>
      <c r="AD4" s="64"/>
      <c r="AE4" s="64"/>
      <c r="AF4" s="64"/>
      <c r="AG4" s="65"/>
      <c r="AH4" s="50" t="s">
        <v>1226</v>
      </c>
      <c r="AI4" s="61" t="s">
        <v>1227</v>
      </c>
      <c r="AJ4" s="63" t="s">
        <v>1225</v>
      </c>
      <c r="AK4" s="64"/>
      <c r="AL4" s="64"/>
      <c r="AM4" s="64"/>
      <c r="AN4" s="65"/>
      <c r="AO4" s="50" t="s">
        <v>1226</v>
      </c>
      <c r="AP4" s="61" t="s">
        <v>1227</v>
      </c>
      <c r="AQ4" s="63" t="s">
        <v>1225</v>
      </c>
      <c r="AR4" s="64"/>
      <c r="AS4" s="64"/>
      <c r="AT4" s="64"/>
      <c r="AU4" s="65"/>
      <c r="AV4" s="50" t="s">
        <v>1226</v>
      </c>
      <c r="AW4" s="61" t="s">
        <v>1227</v>
      </c>
      <c r="AX4" s="63" t="s">
        <v>1225</v>
      </c>
      <c r="AY4" s="64"/>
      <c r="AZ4" s="64"/>
      <c r="BA4" s="64"/>
      <c r="BB4" s="65"/>
      <c r="BC4" s="50" t="s">
        <v>1226</v>
      </c>
      <c r="BD4" s="61" t="s">
        <v>1227</v>
      </c>
      <c r="BE4" s="63" t="s">
        <v>1225</v>
      </c>
      <c r="BF4" s="64"/>
      <c r="BG4" s="64"/>
      <c r="BH4" s="64"/>
      <c r="BI4" s="65"/>
      <c r="BJ4" s="50" t="s">
        <v>1226</v>
      </c>
      <c r="BK4" s="61" t="s">
        <v>1227</v>
      </c>
      <c r="BL4" s="63" t="s">
        <v>1225</v>
      </c>
      <c r="BM4" s="64"/>
      <c r="BN4" s="64"/>
      <c r="BO4" s="64"/>
      <c r="BP4" s="65"/>
      <c r="BQ4" s="50" t="s">
        <v>1226</v>
      </c>
      <c r="BR4" s="61" t="s">
        <v>1227</v>
      </c>
      <c r="BS4" s="63" t="s">
        <v>1225</v>
      </c>
      <c r="BT4" s="64"/>
      <c r="BU4" s="64"/>
      <c r="BV4" s="64"/>
      <c r="BW4" s="65"/>
      <c r="BX4" s="50" t="s">
        <v>1226</v>
      </c>
      <c r="BY4" s="61" t="s">
        <v>1227</v>
      </c>
      <c r="BZ4" s="63" t="s">
        <v>1225</v>
      </c>
      <c r="CA4" s="64"/>
      <c r="CB4" s="64"/>
      <c r="CC4" s="64"/>
      <c r="CD4" s="65"/>
      <c r="CE4" s="50" t="s">
        <v>1226</v>
      </c>
      <c r="CF4" s="61" t="s">
        <v>1227</v>
      </c>
      <c r="CG4" s="63" t="s">
        <v>1225</v>
      </c>
      <c r="CH4" s="64"/>
      <c r="CI4" s="64"/>
      <c r="CJ4" s="64"/>
      <c r="CK4" s="65"/>
      <c r="CL4" s="50" t="s">
        <v>1226</v>
      </c>
      <c r="CM4" s="61" t="s">
        <v>1227</v>
      </c>
      <c r="CN4" s="63" t="s">
        <v>1225</v>
      </c>
      <c r="CO4" s="64"/>
      <c r="CP4" s="64"/>
      <c r="CQ4" s="64"/>
      <c r="CR4" s="65"/>
      <c r="CS4" s="50" t="s">
        <v>1226</v>
      </c>
      <c r="CT4" s="61" t="s">
        <v>1227</v>
      </c>
      <c r="CU4" s="63" t="s">
        <v>1225</v>
      </c>
      <c r="CV4" s="64"/>
      <c r="CW4" s="64"/>
      <c r="CX4" s="64"/>
      <c r="CY4" s="65"/>
      <c r="CZ4" s="50" t="s">
        <v>1226</v>
      </c>
      <c r="DA4" s="61" t="s">
        <v>1227</v>
      </c>
      <c r="DB4" s="63" t="s">
        <v>1225</v>
      </c>
      <c r="DC4" s="64"/>
      <c r="DD4" s="64"/>
      <c r="DE4" s="64"/>
      <c r="DF4" s="65"/>
      <c r="DG4" s="50" t="s">
        <v>1226</v>
      </c>
      <c r="DH4" s="61" t="s">
        <v>1227</v>
      </c>
      <c r="DI4" s="63" t="s">
        <v>1225</v>
      </c>
      <c r="DJ4" s="64"/>
      <c r="DK4" s="64"/>
      <c r="DL4" s="64"/>
      <c r="DM4" s="65"/>
      <c r="DN4" s="50" t="s">
        <v>1226</v>
      </c>
      <c r="DO4" s="61" t="s">
        <v>1227</v>
      </c>
      <c r="DP4" s="63" t="s">
        <v>1225</v>
      </c>
      <c r="DQ4" s="64"/>
      <c r="DR4" s="64"/>
      <c r="DS4" s="64"/>
      <c r="DT4" s="65"/>
      <c r="DU4" s="50" t="s">
        <v>1226</v>
      </c>
      <c r="DV4" s="61" t="s">
        <v>1227</v>
      </c>
      <c r="DW4" s="63" t="s">
        <v>1225</v>
      </c>
      <c r="DX4" s="64"/>
      <c r="DY4" s="64"/>
      <c r="DZ4" s="64"/>
      <c r="EA4" s="65"/>
      <c r="EB4" s="50" t="s">
        <v>1226</v>
      </c>
      <c r="EC4" s="61" t="s">
        <v>1227</v>
      </c>
      <c r="ED4" s="63" t="s">
        <v>1225</v>
      </c>
      <c r="EE4" s="64"/>
      <c r="EF4" s="64"/>
      <c r="EG4" s="64"/>
      <c r="EH4" s="65"/>
      <c r="EI4" s="50" t="s">
        <v>1226</v>
      </c>
      <c r="EJ4" s="61" t="s">
        <v>1227</v>
      </c>
    </row>
    <row r="5" spans="1:140" s="12" customFormat="1" ht="9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81"/>
      <c r="N5" s="71"/>
      <c r="O5" s="71"/>
      <c r="P5" s="71"/>
      <c r="Q5" s="60"/>
      <c r="R5" s="60"/>
      <c r="S5" s="60"/>
      <c r="T5" s="71"/>
      <c r="U5" s="71"/>
      <c r="V5" s="50" t="s">
        <v>1220</v>
      </c>
      <c r="W5" s="50" t="s">
        <v>1221</v>
      </c>
      <c r="X5" s="50" t="s">
        <v>1222</v>
      </c>
      <c r="Y5" s="50" t="s">
        <v>1223</v>
      </c>
      <c r="Z5" s="50" t="s">
        <v>1191</v>
      </c>
      <c r="AA5" s="50" t="s">
        <v>1224</v>
      </c>
      <c r="AB5" s="62"/>
      <c r="AC5" s="50" t="s">
        <v>1220</v>
      </c>
      <c r="AD5" s="50" t="s">
        <v>1221</v>
      </c>
      <c r="AE5" s="50" t="s">
        <v>1222</v>
      </c>
      <c r="AF5" s="50" t="s">
        <v>1223</v>
      </c>
      <c r="AG5" s="50" t="s">
        <v>1191</v>
      </c>
      <c r="AH5" s="50" t="s">
        <v>1224</v>
      </c>
      <c r="AI5" s="62"/>
      <c r="AJ5" s="50" t="s">
        <v>1220</v>
      </c>
      <c r="AK5" s="50" t="s">
        <v>1221</v>
      </c>
      <c r="AL5" s="50" t="s">
        <v>1222</v>
      </c>
      <c r="AM5" s="50" t="s">
        <v>1223</v>
      </c>
      <c r="AN5" s="50" t="s">
        <v>1191</v>
      </c>
      <c r="AO5" s="50" t="s">
        <v>1224</v>
      </c>
      <c r="AP5" s="62"/>
      <c r="AQ5" s="50" t="s">
        <v>1220</v>
      </c>
      <c r="AR5" s="50" t="s">
        <v>1221</v>
      </c>
      <c r="AS5" s="50" t="s">
        <v>1222</v>
      </c>
      <c r="AT5" s="50" t="s">
        <v>1223</v>
      </c>
      <c r="AU5" s="50" t="s">
        <v>1191</v>
      </c>
      <c r="AV5" s="50" t="s">
        <v>1224</v>
      </c>
      <c r="AW5" s="62"/>
      <c r="AX5" s="50" t="s">
        <v>1220</v>
      </c>
      <c r="AY5" s="50" t="s">
        <v>1221</v>
      </c>
      <c r="AZ5" s="50" t="s">
        <v>1222</v>
      </c>
      <c r="BA5" s="50" t="s">
        <v>1223</v>
      </c>
      <c r="BB5" s="50" t="s">
        <v>1191</v>
      </c>
      <c r="BC5" s="50" t="s">
        <v>1224</v>
      </c>
      <c r="BD5" s="62"/>
      <c r="BE5" s="50" t="s">
        <v>1220</v>
      </c>
      <c r="BF5" s="50" t="s">
        <v>1221</v>
      </c>
      <c r="BG5" s="50" t="s">
        <v>1222</v>
      </c>
      <c r="BH5" s="50" t="s">
        <v>1223</v>
      </c>
      <c r="BI5" s="50" t="s">
        <v>1191</v>
      </c>
      <c r="BJ5" s="50" t="s">
        <v>1224</v>
      </c>
      <c r="BK5" s="62"/>
      <c r="BL5" s="50" t="s">
        <v>1220</v>
      </c>
      <c r="BM5" s="50" t="s">
        <v>1221</v>
      </c>
      <c r="BN5" s="50" t="s">
        <v>1222</v>
      </c>
      <c r="BO5" s="50" t="s">
        <v>1223</v>
      </c>
      <c r="BP5" s="50" t="s">
        <v>1191</v>
      </c>
      <c r="BQ5" s="50" t="s">
        <v>1224</v>
      </c>
      <c r="BR5" s="62"/>
      <c r="BS5" s="50" t="s">
        <v>1220</v>
      </c>
      <c r="BT5" s="50" t="s">
        <v>1221</v>
      </c>
      <c r="BU5" s="50" t="s">
        <v>1222</v>
      </c>
      <c r="BV5" s="50" t="s">
        <v>1223</v>
      </c>
      <c r="BW5" s="50" t="s">
        <v>1191</v>
      </c>
      <c r="BX5" s="50" t="s">
        <v>1224</v>
      </c>
      <c r="BY5" s="62"/>
      <c r="BZ5" s="50" t="s">
        <v>1220</v>
      </c>
      <c r="CA5" s="50" t="s">
        <v>1221</v>
      </c>
      <c r="CB5" s="50" t="s">
        <v>1222</v>
      </c>
      <c r="CC5" s="50" t="s">
        <v>1223</v>
      </c>
      <c r="CD5" s="50" t="s">
        <v>1191</v>
      </c>
      <c r="CE5" s="50" t="s">
        <v>1224</v>
      </c>
      <c r="CF5" s="62"/>
      <c r="CG5" s="50" t="s">
        <v>1220</v>
      </c>
      <c r="CH5" s="50" t="s">
        <v>1221</v>
      </c>
      <c r="CI5" s="50" t="s">
        <v>1222</v>
      </c>
      <c r="CJ5" s="50" t="s">
        <v>1223</v>
      </c>
      <c r="CK5" s="50" t="s">
        <v>1191</v>
      </c>
      <c r="CL5" s="50" t="s">
        <v>1224</v>
      </c>
      <c r="CM5" s="62"/>
      <c r="CN5" s="50" t="s">
        <v>1220</v>
      </c>
      <c r="CO5" s="50" t="s">
        <v>1221</v>
      </c>
      <c r="CP5" s="50" t="s">
        <v>1222</v>
      </c>
      <c r="CQ5" s="50" t="s">
        <v>1223</v>
      </c>
      <c r="CR5" s="50" t="s">
        <v>1191</v>
      </c>
      <c r="CS5" s="50" t="s">
        <v>1224</v>
      </c>
      <c r="CT5" s="62"/>
      <c r="CU5" s="50" t="s">
        <v>1220</v>
      </c>
      <c r="CV5" s="50" t="s">
        <v>1221</v>
      </c>
      <c r="CW5" s="50" t="s">
        <v>1222</v>
      </c>
      <c r="CX5" s="50" t="s">
        <v>1223</v>
      </c>
      <c r="CY5" s="50" t="s">
        <v>1191</v>
      </c>
      <c r="CZ5" s="50" t="s">
        <v>1224</v>
      </c>
      <c r="DA5" s="62"/>
      <c r="DB5" s="50" t="s">
        <v>1220</v>
      </c>
      <c r="DC5" s="50" t="s">
        <v>1221</v>
      </c>
      <c r="DD5" s="50" t="s">
        <v>1222</v>
      </c>
      <c r="DE5" s="50" t="s">
        <v>1223</v>
      </c>
      <c r="DF5" s="50" t="s">
        <v>1191</v>
      </c>
      <c r="DG5" s="50" t="s">
        <v>1224</v>
      </c>
      <c r="DH5" s="62"/>
      <c r="DI5" s="50" t="s">
        <v>1220</v>
      </c>
      <c r="DJ5" s="50" t="s">
        <v>1221</v>
      </c>
      <c r="DK5" s="50" t="s">
        <v>1222</v>
      </c>
      <c r="DL5" s="50" t="s">
        <v>1223</v>
      </c>
      <c r="DM5" s="50" t="s">
        <v>1191</v>
      </c>
      <c r="DN5" s="50" t="s">
        <v>1224</v>
      </c>
      <c r="DO5" s="62"/>
      <c r="DP5" s="50" t="s">
        <v>1220</v>
      </c>
      <c r="DQ5" s="50" t="s">
        <v>1221</v>
      </c>
      <c r="DR5" s="50" t="s">
        <v>1222</v>
      </c>
      <c r="DS5" s="50" t="s">
        <v>1223</v>
      </c>
      <c r="DT5" s="50" t="s">
        <v>1191</v>
      </c>
      <c r="DU5" s="50" t="s">
        <v>1224</v>
      </c>
      <c r="DV5" s="62"/>
      <c r="DW5" s="50" t="s">
        <v>1220</v>
      </c>
      <c r="DX5" s="50" t="s">
        <v>1221</v>
      </c>
      <c r="DY5" s="50" t="s">
        <v>1222</v>
      </c>
      <c r="DZ5" s="50" t="s">
        <v>1223</v>
      </c>
      <c r="EA5" s="50" t="s">
        <v>1191</v>
      </c>
      <c r="EB5" s="50" t="s">
        <v>1224</v>
      </c>
      <c r="EC5" s="62"/>
      <c r="ED5" s="50" t="s">
        <v>1220</v>
      </c>
      <c r="EE5" s="50" t="s">
        <v>1221</v>
      </c>
      <c r="EF5" s="50" t="s">
        <v>1222</v>
      </c>
      <c r="EG5" s="50" t="s">
        <v>1223</v>
      </c>
      <c r="EH5" s="50" t="s">
        <v>1191</v>
      </c>
      <c r="EI5" s="50" t="s">
        <v>1224</v>
      </c>
      <c r="EJ5" s="62"/>
    </row>
    <row r="6" spans="1:140" ht="28.8" hidden="1" x14ac:dyDescent="0.3">
      <c r="A6" s="7">
        <v>1</v>
      </c>
      <c r="B6" s="7" t="s">
        <v>1061</v>
      </c>
      <c r="C6" s="13" t="s">
        <v>316</v>
      </c>
      <c r="D6" s="13" t="s">
        <v>317</v>
      </c>
      <c r="E6" s="13" t="s">
        <v>318</v>
      </c>
      <c r="F6" s="13" t="s">
        <v>319</v>
      </c>
      <c r="G6" s="13" t="s">
        <v>292</v>
      </c>
      <c r="H6" s="13" t="s">
        <v>25</v>
      </c>
      <c r="I6" s="13" t="s">
        <v>127</v>
      </c>
      <c r="J6" s="13" t="s">
        <v>245</v>
      </c>
      <c r="K6" s="13" t="s">
        <v>320</v>
      </c>
      <c r="L6" s="13" t="s">
        <v>28</v>
      </c>
      <c r="M6" s="14" t="s">
        <v>321</v>
      </c>
      <c r="N6" s="13" t="s">
        <v>322</v>
      </c>
      <c r="O6" s="13" t="s">
        <v>323</v>
      </c>
      <c r="P6" s="13" t="s">
        <v>31</v>
      </c>
      <c r="Q6" s="15">
        <v>700</v>
      </c>
      <c r="R6" s="15">
        <v>3700</v>
      </c>
      <c r="S6" s="16">
        <v>2590000</v>
      </c>
      <c r="T6" s="17" t="s">
        <v>325</v>
      </c>
      <c r="U6" s="17" t="s">
        <v>324</v>
      </c>
      <c r="V6" s="15">
        <v>150</v>
      </c>
      <c r="W6" s="16">
        <v>150</v>
      </c>
      <c r="X6" s="16">
        <v>150</v>
      </c>
      <c r="Y6" s="16">
        <v>150</v>
      </c>
      <c r="Z6" s="16">
        <v>600</v>
      </c>
      <c r="AA6" s="16">
        <v>100</v>
      </c>
      <c r="AB6" s="51">
        <v>700</v>
      </c>
      <c r="AC6" s="8"/>
      <c r="AD6" s="8"/>
      <c r="AE6" s="8"/>
      <c r="AF6" s="8"/>
      <c r="AG6" s="8"/>
      <c r="AH6" s="8"/>
      <c r="AI6" s="51"/>
      <c r="AJ6" s="8"/>
      <c r="AK6" s="8"/>
      <c r="AL6" s="8"/>
      <c r="AM6" s="8"/>
      <c r="AN6" s="8"/>
      <c r="AO6" s="8"/>
      <c r="AP6" s="51"/>
      <c r="AQ6" s="8"/>
      <c r="AR6" s="8"/>
      <c r="AS6" s="8"/>
      <c r="AT6" s="8"/>
      <c r="AU6" s="8"/>
      <c r="AV6" s="8"/>
      <c r="AW6" s="51"/>
      <c r="AX6" s="8"/>
      <c r="AY6" s="8"/>
      <c r="AZ6" s="8"/>
      <c r="BA6" s="8"/>
      <c r="BB6" s="8"/>
      <c r="BC6" s="8"/>
      <c r="BD6" s="51"/>
      <c r="BF6" s="8"/>
      <c r="BG6" s="8"/>
      <c r="BH6" s="8"/>
      <c r="BI6" s="8"/>
      <c r="BJ6" s="8"/>
      <c r="BK6" s="51"/>
      <c r="BL6" s="8"/>
      <c r="BM6" s="8"/>
      <c r="BN6" s="8"/>
      <c r="BO6" s="8"/>
      <c r="BP6" s="8"/>
      <c r="BQ6" s="8"/>
      <c r="BR6" s="51"/>
      <c r="BS6" s="8"/>
      <c r="BT6" s="8"/>
      <c r="BU6" s="8"/>
      <c r="BV6" s="8"/>
      <c r="BW6" s="8"/>
      <c r="BX6" s="8"/>
      <c r="BY6" s="51"/>
      <c r="BZ6" s="8"/>
      <c r="CA6" s="8"/>
      <c r="CB6" s="8"/>
      <c r="CC6" s="8"/>
      <c r="CD6" s="8"/>
      <c r="CE6" s="8"/>
      <c r="CF6" s="51"/>
      <c r="CG6" s="8"/>
      <c r="CH6" s="8"/>
      <c r="CI6" s="8"/>
      <c r="CJ6" s="8"/>
      <c r="CK6" s="8"/>
      <c r="CL6" s="8"/>
      <c r="CM6" s="51"/>
      <c r="CN6" s="8"/>
      <c r="CO6" s="8"/>
      <c r="CP6" s="8"/>
      <c r="CQ6" s="8"/>
      <c r="CR6" s="8"/>
      <c r="CS6" s="8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</row>
    <row r="7" spans="1:140" ht="28.8" hidden="1" x14ac:dyDescent="0.3">
      <c r="A7" s="7">
        <v>2</v>
      </c>
      <c r="B7" s="7" t="s">
        <v>1062</v>
      </c>
      <c r="C7" s="13" t="s">
        <v>297</v>
      </c>
      <c r="D7" s="13" t="s">
        <v>298</v>
      </c>
      <c r="E7" s="13" t="s">
        <v>299</v>
      </c>
      <c r="F7" s="13" t="s">
        <v>300</v>
      </c>
      <c r="G7" s="13" t="s">
        <v>301</v>
      </c>
      <c r="H7" s="13" t="s">
        <v>25</v>
      </c>
      <c r="I7" s="13" t="s">
        <v>199</v>
      </c>
      <c r="J7" s="13" t="s">
        <v>302</v>
      </c>
      <c r="K7" s="13">
        <v>4</v>
      </c>
      <c r="L7" s="13" t="s">
        <v>28</v>
      </c>
      <c r="M7" s="14" t="s">
        <v>303</v>
      </c>
      <c r="N7" s="13" t="s">
        <v>304</v>
      </c>
      <c r="O7" s="13" t="s">
        <v>30</v>
      </c>
      <c r="P7" s="13" t="s">
        <v>31</v>
      </c>
      <c r="Q7" s="15">
        <v>55850</v>
      </c>
      <c r="R7" s="15">
        <v>610</v>
      </c>
      <c r="S7" s="16">
        <v>34068500</v>
      </c>
      <c r="T7" s="17" t="s">
        <v>306</v>
      </c>
      <c r="U7" s="17" t="s">
        <v>305</v>
      </c>
      <c r="V7" s="15">
        <v>5000</v>
      </c>
      <c r="W7" s="16">
        <v>5000</v>
      </c>
      <c r="X7" s="16">
        <v>5000</v>
      </c>
      <c r="Y7" s="16">
        <v>5000</v>
      </c>
      <c r="Z7" s="16">
        <v>20000</v>
      </c>
      <c r="AA7" s="16">
        <v>3000</v>
      </c>
      <c r="AB7" s="51">
        <v>23000</v>
      </c>
      <c r="AC7" s="8"/>
      <c r="AD7" s="8"/>
      <c r="AE7" s="8"/>
      <c r="AF7" s="8"/>
      <c r="AG7" s="8"/>
      <c r="AH7" s="8"/>
      <c r="AI7" s="51"/>
      <c r="AJ7" s="8">
        <v>1800</v>
      </c>
      <c r="AK7" s="8">
        <v>1800</v>
      </c>
      <c r="AL7" s="8">
        <v>1800</v>
      </c>
      <c r="AM7" s="8">
        <v>1800</v>
      </c>
      <c r="AN7" s="8">
        <v>7200</v>
      </c>
      <c r="AO7" s="8">
        <v>1200</v>
      </c>
      <c r="AP7" s="51">
        <v>8400</v>
      </c>
      <c r="AQ7" s="8"/>
      <c r="AR7" s="8"/>
      <c r="AS7" s="8"/>
      <c r="AT7" s="8"/>
      <c r="AU7" s="8"/>
      <c r="AV7" s="8"/>
      <c r="AW7" s="51"/>
      <c r="AX7" s="8"/>
      <c r="AY7" s="8"/>
      <c r="AZ7" s="8"/>
      <c r="BA7" s="8"/>
      <c r="BB7" s="8"/>
      <c r="BC7" s="8"/>
      <c r="BD7" s="51"/>
      <c r="BE7" s="8">
        <v>65</v>
      </c>
      <c r="BF7" s="8">
        <v>65</v>
      </c>
      <c r="BG7" s="8">
        <v>65</v>
      </c>
      <c r="BH7" s="8">
        <v>65</v>
      </c>
      <c r="BI7" s="8">
        <v>260</v>
      </c>
      <c r="BJ7" s="8">
        <v>40</v>
      </c>
      <c r="BK7" s="51">
        <v>300</v>
      </c>
      <c r="BL7" s="8"/>
      <c r="BM7" s="8"/>
      <c r="BN7" s="8"/>
      <c r="BO7" s="8"/>
      <c r="BP7" s="8"/>
      <c r="BQ7" s="8"/>
      <c r="BR7" s="51"/>
      <c r="BS7" s="8">
        <v>2400</v>
      </c>
      <c r="BT7" s="8">
        <v>2400</v>
      </c>
      <c r="BU7" s="8">
        <v>2400</v>
      </c>
      <c r="BV7" s="8">
        <v>2400</v>
      </c>
      <c r="BW7" s="8">
        <v>9600</v>
      </c>
      <c r="BX7" s="8">
        <v>2400</v>
      </c>
      <c r="BY7" s="51">
        <v>12000</v>
      </c>
      <c r="BZ7" s="8"/>
      <c r="CA7" s="8"/>
      <c r="CB7" s="8"/>
      <c r="CC7" s="8"/>
      <c r="CD7" s="8"/>
      <c r="CE7" s="8"/>
      <c r="CF7" s="51"/>
      <c r="CG7" s="8">
        <v>1500</v>
      </c>
      <c r="CH7" s="8">
        <v>1500</v>
      </c>
      <c r="CI7" s="8">
        <v>1500</v>
      </c>
      <c r="CJ7" s="8">
        <v>1500</v>
      </c>
      <c r="CK7" s="8">
        <v>6000</v>
      </c>
      <c r="CL7" s="8">
        <v>1000</v>
      </c>
      <c r="CM7" s="51">
        <v>7000</v>
      </c>
      <c r="CN7" s="8">
        <v>900</v>
      </c>
      <c r="CO7" s="8">
        <v>900</v>
      </c>
      <c r="CP7" s="8">
        <v>900</v>
      </c>
      <c r="CQ7" s="8">
        <v>900</v>
      </c>
      <c r="CR7" s="8">
        <v>3600</v>
      </c>
      <c r="CS7" s="8">
        <v>900</v>
      </c>
      <c r="CT7" s="51">
        <v>4500</v>
      </c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8">
        <v>75</v>
      </c>
      <c r="DQ7" s="8">
        <v>75</v>
      </c>
      <c r="DR7" s="8">
        <v>75</v>
      </c>
      <c r="DS7" s="8">
        <v>75</v>
      </c>
      <c r="DT7" s="8">
        <v>300</v>
      </c>
      <c r="DU7" s="8">
        <v>50</v>
      </c>
      <c r="DV7" s="51">
        <v>350</v>
      </c>
      <c r="DW7" s="8">
        <v>60</v>
      </c>
      <c r="DX7" s="8">
        <v>60</v>
      </c>
      <c r="DY7" s="8">
        <v>60</v>
      </c>
      <c r="DZ7" s="8">
        <v>60</v>
      </c>
      <c r="EA7" s="8">
        <v>240</v>
      </c>
      <c r="EB7" s="8">
        <v>60</v>
      </c>
      <c r="EC7" s="51">
        <v>300</v>
      </c>
      <c r="ED7" s="51"/>
      <c r="EE7" s="51"/>
      <c r="EF7" s="51"/>
      <c r="EG7" s="51"/>
      <c r="EH7" s="51"/>
      <c r="EI7" s="51"/>
      <c r="EJ7" s="51"/>
    </row>
    <row r="8" spans="1:140" ht="19.2" hidden="1" x14ac:dyDescent="0.3">
      <c r="A8" s="7">
        <v>3</v>
      </c>
      <c r="B8" s="7" t="s">
        <v>1063</v>
      </c>
      <c r="C8" s="13" t="s">
        <v>277</v>
      </c>
      <c r="D8" s="13" t="s">
        <v>278</v>
      </c>
      <c r="E8" s="13" t="s">
        <v>279</v>
      </c>
      <c r="F8" s="13" t="s">
        <v>280</v>
      </c>
      <c r="G8" s="13" t="s">
        <v>281</v>
      </c>
      <c r="H8" s="13" t="s">
        <v>25</v>
      </c>
      <c r="I8" s="13" t="s">
        <v>199</v>
      </c>
      <c r="J8" s="13" t="s">
        <v>282</v>
      </c>
      <c r="K8" s="13">
        <v>1</v>
      </c>
      <c r="L8" s="13" t="s">
        <v>28</v>
      </c>
      <c r="M8" s="14" t="s">
        <v>283</v>
      </c>
      <c r="N8" s="13" t="s">
        <v>284</v>
      </c>
      <c r="O8" s="13" t="s">
        <v>285</v>
      </c>
      <c r="P8" s="13" t="s">
        <v>31</v>
      </c>
      <c r="Q8" s="15">
        <v>9850</v>
      </c>
      <c r="R8" s="15">
        <v>9000</v>
      </c>
      <c r="S8" s="16">
        <v>88650000</v>
      </c>
      <c r="T8" s="17" t="s">
        <v>287</v>
      </c>
      <c r="U8" s="17" t="s">
        <v>286</v>
      </c>
      <c r="V8" s="15">
        <v>75</v>
      </c>
      <c r="W8" s="16">
        <v>75</v>
      </c>
      <c r="X8" s="16">
        <v>75</v>
      </c>
      <c r="Y8" s="16">
        <v>75</v>
      </c>
      <c r="Z8" s="16">
        <v>300</v>
      </c>
      <c r="AA8" s="16">
        <v>50</v>
      </c>
      <c r="AB8" s="51">
        <v>350</v>
      </c>
      <c r="AC8" s="8"/>
      <c r="AD8" s="8"/>
      <c r="AE8" s="8"/>
      <c r="AF8" s="8"/>
      <c r="AG8" s="8"/>
      <c r="AH8" s="8"/>
      <c r="AI8" s="51"/>
      <c r="AJ8" s="8"/>
      <c r="AK8" s="8"/>
      <c r="AL8" s="8"/>
      <c r="AM8" s="8"/>
      <c r="AN8" s="8"/>
      <c r="AO8" s="8"/>
      <c r="AP8" s="51"/>
      <c r="AQ8" s="8"/>
      <c r="AR8" s="8"/>
      <c r="AS8" s="8"/>
      <c r="AT8" s="8"/>
      <c r="AU8" s="8"/>
      <c r="AV8" s="8"/>
      <c r="AW8" s="51"/>
      <c r="AX8" s="8"/>
      <c r="AY8" s="8"/>
      <c r="AZ8" s="8"/>
      <c r="BA8" s="8"/>
      <c r="BB8" s="8"/>
      <c r="BC8" s="8"/>
      <c r="BD8" s="51"/>
      <c r="BE8" s="8"/>
      <c r="BF8" s="8"/>
      <c r="BG8" s="8"/>
      <c r="BH8" s="8"/>
      <c r="BI8" s="8"/>
      <c r="BJ8" s="8"/>
      <c r="BK8" s="51"/>
      <c r="BL8" s="8"/>
      <c r="BM8" s="8"/>
      <c r="BN8" s="8"/>
      <c r="BO8" s="8"/>
      <c r="BP8" s="8"/>
      <c r="BQ8" s="8"/>
      <c r="BR8" s="51"/>
      <c r="BS8" s="8"/>
      <c r="BT8" s="8"/>
      <c r="BU8" s="8"/>
      <c r="BV8" s="8"/>
      <c r="BW8" s="8"/>
      <c r="BX8" s="8"/>
      <c r="BY8" s="51"/>
      <c r="BZ8" s="8"/>
      <c r="CA8" s="8"/>
      <c r="CB8" s="8"/>
      <c r="CC8" s="8"/>
      <c r="CD8" s="8"/>
      <c r="CE8" s="8"/>
      <c r="CF8" s="51"/>
      <c r="CG8" s="8"/>
      <c r="CH8" s="8"/>
      <c r="CI8" s="8"/>
      <c r="CJ8" s="8"/>
      <c r="CK8" s="8"/>
      <c r="CL8" s="8"/>
      <c r="CM8" s="51"/>
      <c r="CN8" s="8"/>
      <c r="CO8" s="8"/>
      <c r="CP8" s="8"/>
      <c r="CQ8" s="8"/>
      <c r="CR8" s="8"/>
      <c r="CS8" s="8"/>
      <c r="CT8" s="51"/>
      <c r="CU8" s="51"/>
      <c r="CV8" s="51"/>
      <c r="CW8" s="51"/>
      <c r="CX8" s="51"/>
      <c r="CY8" s="51"/>
      <c r="CZ8" s="51"/>
      <c r="DA8" s="51"/>
      <c r="DB8" s="8">
        <v>1500</v>
      </c>
      <c r="DC8" s="8">
        <v>2250</v>
      </c>
      <c r="DD8" s="8">
        <v>2250</v>
      </c>
      <c r="DE8" s="8">
        <v>2000</v>
      </c>
      <c r="DF8" s="8">
        <v>8000</v>
      </c>
      <c r="DG8" s="8">
        <v>1500</v>
      </c>
      <c r="DH8" s="51">
        <v>9500</v>
      </c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</row>
    <row r="9" spans="1:140" ht="28.8" hidden="1" x14ac:dyDescent="0.3">
      <c r="A9" s="7">
        <v>4</v>
      </c>
      <c r="B9" s="7" t="s">
        <v>1064</v>
      </c>
      <c r="C9" s="13" t="s">
        <v>914</v>
      </c>
      <c r="D9" s="13" t="s">
        <v>915</v>
      </c>
      <c r="E9" s="13" t="s">
        <v>916</v>
      </c>
      <c r="F9" s="13" t="s">
        <v>917</v>
      </c>
      <c r="G9" s="13" t="s">
        <v>281</v>
      </c>
      <c r="H9" s="13" t="s">
        <v>25</v>
      </c>
      <c r="I9" s="13" t="s">
        <v>127</v>
      </c>
      <c r="J9" s="13" t="s">
        <v>293</v>
      </c>
      <c r="K9" s="13">
        <v>1</v>
      </c>
      <c r="L9" s="13" t="s">
        <v>28</v>
      </c>
      <c r="M9" s="14">
        <v>640110427123</v>
      </c>
      <c r="N9" s="13" t="s">
        <v>918</v>
      </c>
      <c r="O9" s="13" t="s">
        <v>919</v>
      </c>
      <c r="P9" s="13" t="s">
        <v>31</v>
      </c>
      <c r="Q9" s="15">
        <v>10620</v>
      </c>
      <c r="R9" s="15">
        <v>15000</v>
      </c>
      <c r="S9" s="16">
        <v>159300000</v>
      </c>
      <c r="T9" s="17" t="s">
        <v>921</v>
      </c>
      <c r="U9" s="17" t="s">
        <v>920</v>
      </c>
      <c r="V9" s="15">
        <v>25</v>
      </c>
      <c r="W9" s="16">
        <v>25</v>
      </c>
      <c r="X9" s="16">
        <v>25</v>
      </c>
      <c r="Y9" s="16">
        <v>25</v>
      </c>
      <c r="Z9" s="16">
        <v>100</v>
      </c>
      <c r="AA9" s="16">
        <v>20</v>
      </c>
      <c r="AB9" s="51">
        <v>120</v>
      </c>
      <c r="AC9" s="8"/>
      <c r="AD9" s="8"/>
      <c r="AE9" s="8"/>
      <c r="AF9" s="8"/>
      <c r="AG9" s="8"/>
      <c r="AH9" s="8"/>
      <c r="AI9" s="51"/>
      <c r="AJ9" s="8"/>
      <c r="AK9" s="8"/>
      <c r="AL9" s="8"/>
      <c r="AM9" s="8"/>
      <c r="AN9" s="8"/>
      <c r="AO9" s="8"/>
      <c r="AP9" s="51"/>
      <c r="AQ9" s="8"/>
      <c r="AR9" s="8"/>
      <c r="AS9" s="8"/>
      <c r="AT9" s="8"/>
      <c r="AU9" s="8"/>
      <c r="AV9" s="8"/>
      <c r="AW9" s="51"/>
      <c r="AX9" s="8"/>
      <c r="AY9" s="8"/>
      <c r="AZ9" s="8"/>
      <c r="BA9" s="8"/>
      <c r="BB9" s="8"/>
      <c r="BC9" s="8"/>
      <c r="BD9" s="51"/>
      <c r="BE9" s="8"/>
      <c r="BF9" s="8"/>
      <c r="BG9" s="8"/>
      <c r="BH9" s="8"/>
      <c r="BI9" s="8"/>
      <c r="BJ9" s="8"/>
      <c r="BK9" s="51"/>
      <c r="BL9" s="8"/>
      <c r="BM9" s="8"/>
      <c r="BN9" s="8"/>
      <c r="BO9" s="8"/>
      <c r="BP9" s="8"/>
      <c r="BQ9" s="8"/>
      <c r="BR9" s="51"/>
      <c r="BS9" s="8"/>
      <c r="BT9" s="8"/>
      <c r="BU9" s="8"/>
      <c r="BV9" s="8"/>
      <c r="BW9" s="8"/>
      <c r="BX9" s="8"/>
      <c r="BY9" s="51"/>
      <c r="BZ9" s="8"/>
      <c r="CA9" s="8"/>
      <c r="CB9" s="8"/>
      <c r="CC9" s="8"/>
      <c r="CD9" s="8"/>
      <c r="CE9" s="8"/>
      <c r="CF9" s="51"/>
      <c r="CG9" s="8"/>
      <c r="CH9" s="8"/>
      <c r="CI9" s="8"/>
      <c r="CJ9" s="8"/>
      <c r="CK9" s="8"/>
      <c r="CL9" s="8"/>
      <c r="CM9" s="51"/>
      <c r="CN9" s="8"/>
      <c r="CO9" s="8"/>
      <c r="CP9" s="8"/>
      <c r="CQ9" s="8"/>
      <c r="CR9" s="8"/>
      <c r="CS9" s="8"/>
      <c r="CT9" s="51"/>
      <c r="CU9" s="51"/>
      <c r="CV9" s="51"/>
      <c r="CW9" s="51"/>
      <c r="CX9" s="51"/>
      <c r="CY9" s="51"/>
      <c r="CZ9" s="51"/>
      <c r="DA9" s="51"/>
      <c r="DB9" s="8">
        <v>1500</v>
      </c>
      <c r="DC9" s="8">
        <v>3000</v>
      </c>
      <c r="DD9" s="8">
        <v>3000</v>
      </c>
      <c r="DE9" s="8">
        <v>2000</v>
      </c>
      <c r="DF9" s="8">
        <v>9500</v>
      </c>
      <c r="DG9" s="8">
        <v>1000</v>
      </c>
      <c r="DH9" s="51">
        <v>10500</v>
      </c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</row>
    <row r="10" spans="1:140" ht="49.8" hidden="1" customHeight="1" x14ac:dyDescent="0.3">
      <c r="A10" s="7">
        <v>5</v>
      </c>
      <c r="B10" s="7" t="s">
        <v>1065</v>
      </c>
      <c r="C10" s="13" t="s">
        <v>947</v>
      </c>
      <c r="D10" s="13" t="s">
        <v>948</v>
      </c>
      <c r="E10" s="13" t="s">
        <v>949</v>
      </c>
      <c r="F10" s="13" t="s">
        <v>950</v>
      </c>
      <c r="G10" s="13" t="s">
        <v>950</v>
      </c>
      <c r="H10" s="13" t="s">
        <v>942</v>
      </c>
      <c r="I10" s="13" t="s">
        <v>951</v>
      </c>
      <c r="J10" s="13" t="s">
        <v>952</v>
      </c>
      <c r="K10" s="13">
        <v>2</v>
      </c>
      <c r="L10" s="13" t="s">
        <v>42</v>
      </c>
      <c r="M10" s="14">
        <v>868115349224</v>
      </c>
      <c r="N10" s="13" t="s">
        <v>953</v>
      </c>
      <c r="O10" s="13" t="s">
        <v>954</v>
      </c>
      <c r="P10" s="13" t="s">
        <v>69</v>
      </c>
      <c r="Q10" s="15">
        <v>5250</v>
      </c>
      <c r="R10" s="15">
        <v>48200</v>
      </c>
      <c r="S10" s="16">
        <v>253050000</v>
      </c>
      <c r="T10" s="17" t="s">
        <v>956</v>
      </c>
      <c r="U10" s="17" t="s">
        <v>955</v>
      </c>
      <c r="V10" s="17"/>
      <c r="W10" s="17"/>
      <c r="X10" s="17"/>
      <c r="Y10" s="17"/>
      <c r="Z10" s="17"/>
      <c r="AA10" s="17"/>
      <c r="AB10" s="51"/>
      <c r="AC10" s="8"/>
      <c r="AD10" s="8"/>
      <c r="AE10" s="8"/>
      <c r="AF10" s="8"/>
      <c r="AG10" s="8"/>
      <c r="AH10" s="8"/>
      <c r="AI10" s="51"/>
      <c r="AJ10" s="8">
        <v>300</v>
      </c>
      <c r="AK10" s="8">
        <v>300</v>
      </c>
      <c r="AL10" s="8">
        <v>300</v>
      </c>
      <c r="AM10" s="8">
        <v>300</v>
      </c>
      <c r="AN10" s="8">
        <v>1200</v>
      </c>
      <c r="AO10" s="8">
        <v>200</v>
      </c>
      <c r="AP10" s="51">
        <v>1400</v>
      </c>
      <c r="AQ10" s="8"/>
      <c r="AR10" s="8"/>
      <c r="AS10" s="8"/>
      <c r="AT10" s="8"/>
      <c r="AU10" s="8"/>
      <c r="AV10" s="8"/>
      <c r="AW10" s="51"/>
      <c r="AX10" s="8">
        <v>11</v>
      </c>
      <c r="AY10" s="8">
        <v>11</v>
      </c>
      <c r="AZ10" s="8">
        <v>11</v>
      </c>
      <c r="BA10" s="8">
        <v>11</v>
      </c>
      <c r="BB10" s="8">
        <v>44</v>
      </c>
      <c r="BC10" s="8">
        <v>6</v>
      </c>
      <c r="BD10" s="51">
        <v>50</v>
      </c>
      <c r="BE10" s="8"/>
      <c r="BF10" s="8"/>
      <c r="BG10" s="8"/>
      <c r="BH10" s="8"/>
      <c r="BI10" s="8"/>
      <c r="BJ10" s="8"/>
      <c r="BK10" s="51"/>
      <c r="BL10" s="8"/>
      <c r="BM10" s="8"/>
      <c r="BN10" s="8"/>
      <c r="BO10" s="8"/>
      <c r="BP10" s="8"/>
      <c r="BQ10" s="8"/>
      <c r="BR10" s="51"/>
      <c r="BS10" s="8"/>
      <c r="BT10" s="8"/>
      <c r="BU10" s="8"/>
      <c r="BV10" s="8"/>
      <c r="BW10" s="8"/>
      <c r="BX10" s="8"/>
      <c r="BY10" s="51"/>
      <c r="BZ10" s="8"/>
      <c r="CA10" s="8"/>
      <c r="CB10" s="8"/>
      <c r="CC10" s="8"/>
      <c r="CD10" s="8"/>
      <c r="CE10" s="8"/>
      <c r="CF10" s="51"/>
      <c r="CG10" s="8"/>
      <c r="CH10" s="8"/>
      <c r="CI10" s="8"/>
      <c r="CJ10" s="8"/>
      <c r="CK10" s="8"/>
      <c r="CL10" s="8"/>
      <c r="CM10" s="51"/>
      <c r="CN10" s="8">
        <v>90</v>
      </c>
      <c r="CO10" s="8">
        <v>90</v>
      </c>
      <c r="CP10" s="8">
        <v>90</v>
      </c>
      <c r="CQ10" s="8">
        <v>90</v>
      </c>
      <c r="CR10" s="8">
        <v>360</v>
      </c>
      <c r="CS10" s="8">
        <v>90</v>
      </c>
      <c r="CT10" s="51">
        <v>450</v>
      </c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8">
        <v>675</v>
      </c>
      <c r="DQ10" s="8">
        <v>675</v>
      </c>
      <c r="DR10" s="8">
        <v>675</v>
      </c>
      <c r="DS10" s="8">
        <v>675</v>
      </c>
      <c r="DT10" s="8">
        <v>2700</v>
      </c>
      <c r="DU10" s="8">
        <v>450</v>
      </c>
      <c r="DV10" s="51">
        <v>3150</v>
      </c>
      <c r="DW10" s="51"/>
      <c r="DX10" s="51"/>
      <c r="DY10" s="51"/>
      <c r="DZ10" s="51"/>
      <c r="EA10" s="51"/>
      <c r="EB10" s="51"/>
      <c r="EC10" s="51"/>
      <c r="ED10" s="8">
        <v>40</v>
      </c>
      <c r="EE10" s="8">
        <v>40</v>
      </c>
      <c r="EF10" s="8">
        <v>40</v>
      </c>
      <c r="EG10" s="8">
        <v>50</v>
      </c>
      <c r="EH10" s="8">
        <v>170</v>
      </c>
      <c r="EI10" s="8">
        <v>30</v>
      </c>
      <c r="EJ10" s="51">
        <v>200</v>
      </c>
    </row>
    <row r="11" spans="1:140" ht="34.799999999999997" hidden="1" customHeight="1" x14ac:dyDescent="0.3">
      <c r="A11" s="7">
        <v>6</v>
      </c>
      <c r="B11" s="7" t="s">
        <v>1066</v>
      </c>
      <c r="C11" s="13" t="s">
        <v>20</v>
      </c>
      <c r="D11" s="13" t="s">
        <v>21</v>
      </c>
      <c r="E11" s="13" t="s">
        <v>22</v>
      </c>
      <c r="F11" s="13" t="s">
        <v>23</v>
      </c>
      <c r="G11" s="13" t="s">
        <v>24</v>
      </c>
      <c r="H11" s="13" t="s">
        <v>25</v>
      </c>
      <c r="I11" s="13" t="s">
        <v>26</v>
      </c>
      <c r="J11" s="13" t="s">
        <v>27</v>
      </c>
      <c r="K11" s="13">
        <v>4</v>
      </c>
      <c r="L11" s="13" t="s">
        <v>28</v>
      </c>
      <c r="M11" s="14" t="s">
        <v>1185</v>
      </c>
      <c r="N11" s="13" t="s">
        <v>29</v>
      </c>
      <c r="O11" s="13" t="s">
        <v>30</v>
      </c>
      <c r="P11" s="13" t="s">
        <v>31</v>
      </c>
      <c r="Q11" s="15">
        <v>46000</v>
      </c>
      <c r="R11" s="15">
        <v>6000</v>
      </c>
      <c r="S11" s="16">
        <v>276000000</v>
      </c>
      <c r="T11" s="17" t="s">
        <v>33</v>
      </c>
      <c r="U11" s="17" t="s">
        <v>32</v>
      </c>
      <c r="V11" s="17"/>
      <c r="W11" s="17"/>
      <c r="X11" s="17"/>
      <c r="Y11" s="17"/>
      <c r="Z11" s="17"/>
      <c r="AA11" s="17"/>
      <c r="AB11" s="51"/>
      <c r="AC11" s="8"/>
      <c r="AD11" s="8"/>
      <c r="AE11" s="8"/>
      <c r="AF11" s="8"/>
      <c r="AG11" s="8"/>
      <c r="AH11" s="8"/>
      <c r="AI11" s="51"/>
      <c r="AJ11" s="8"/>
      <c r="AK11" s="8"/>
      <c r="AL11" s="8"/>
      <c r="AM11" s="8"/>
      <c r="AN11" s="8"/>
      <c r="AO11" s="8"/>
      <c r="AP11" s="51"/>
      <c r="AQ11" s="8"/>
      <c r="AR11" s="8"/>
      <c r="AS11" s="8"/>
      <c r="AT11" s="8"/>
      <c r="AU11" s="8"/>
      <c r="AV11" s="8"/>
      <c r="AW11" s="51"/>
      <c r="AX11" s="8"/>
      <c r="AY11" s="8"/>
      <c r="AZ11" s="8"/>
      <c r="BA11" s="8"/>
      <c r="BB11" s="8"/>
      <c r="BC11" s="8"/>
      <c r="BD11" s="51"/>
      <c r="BE11" s="8"/>
      <c r="BF11" s="8"/>
      <c r="BG11" s="8"/>
      <c r="BH11" s="8"/>
      <c r="BI11" s="8"/>
      <c r="BJ11" s="8"/>
      <c r="BK11" s="51"/>
      <c r="BL11" s="8"/>
      <c r="BM11" s="8"/>
      <c r="BN11" s="8"/>
      <c r="BO11" s="8"/>
      <c r="BP11" s="8"/>
      <c r="BQ11" s="8"/>
      <c r="BR11" s="51"/>
      <c r="BS11" s="8"/>
      <c r="BT11" s="8"/>
      <c r="BU11" s="8"/>
      <c r="BV11" s="8"/>
      <c r="BW11" s="8"/>
      <c r="BX11" s="8"/>
      <c r="BY11" s="51"/>
      <c r="BZ11" s="8"/>
      <c r="CA11" s="8"/>
      <c r="CB11" s="8"/>
      <c r="CC11" s="8"/>
      <c r="CD11" s="8"/>
      <c r="CE11" s="8"/>
      <c r="CF11" s="51"/>
      <c r="CG11" s="8">
        <v>8500</v>
      </c>
      <c r="CH11" s="8">
        <v>8500</v>
      </c>
      <c r="CI11" s="8">
        <v>8600</v>
      </c>
      <c r="CJ11" s="8">
        <v>8600</v>
      </c>
      <c r="CK11" s="8">
        <v>34200</v>
      </c>
      <c r="CL11" s="8">
        <v>5800</v>
      </c>
      <c r="CM11" s="51">
        <v>40000</v>
      </c>
      <c r="CN11" s="8"/>
      <c r="CO11" s="8"/>
      <c r="CP11" s="8"/>
      <c r="CQ11" s="8"/>
      <c r="CR11" s="8"/>
      <c r="CS11" s="8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8">
        <v>1200</v>
      </c>
      <c r="DX11" s="8">
        <v>1200</v>
      </c>
      <c r="DY11" s="8">
        <v>1200</v>
      </c>
      <c r="DZ11" s="8">
        <v>1200</v>
      </c>
      <c r="EA11" s="8">
        <v>0</v>
      </c>
      <c r="EB11" s="8">
        <v>1200</v>
      </c>
      <c r="EC11" s="51">
        <v>6000</v>
      </c>
      <c r="ED11" s="51"/>
      <c r="EE11" s="51"/>
      <c r="EF11" s="51"/>
      <c r="EG11" s="51"/>
      <c r="EH11" s="51"/>
      <c r="EI11" s="51"/>
      <c r="EJ11" s="51"/>
    </row>
    <row r="12" spans="1:140" ht="28.8" hidden="1" x14ac:dyDescent="0.3">
      <c r="A12" s="7">
        <v>7</v>
      </c>
      <c r="B12" s="7" t="s">
        <v>1067</v>
      </c>
      <c r="C12" s="13" t="s">
        <v>48</v>
      </c>
      <c r="D12" s="13" t="s">
        <v>49</v>
      </c>
      <c r="E12" s="13" t="s">
        <v>50</v>
      </c>
      <c r="F12" s="13" t="s">
        <v>51</v>
      </c>
      <c r="G12" s="13" t="s">
        <v>52</v>
      </c>
      <c r="H12" s="13" t="s">
        <v>39</v>
      </c>
      <c r="I12" s="13" t="s">
        <v>53</v>
      </c>
      <c r="J12" s="13" t="s">
        <v>54</v>
      </c>
      <c r="K12" s="13">
        <v>1</v>
      </c>
      <c r="L12" s="13" t="s">
        <v>55</v>
      </c>
      <c r="M12" s="14" t="s">
        <v>56</v>
      </c>
      <c r="N12" s="13" t="s">
        <v>57</v>
      </c>
      <c r="O12" s="13" t="s">
        <v>58</v>
      </c>
      <c r="P12" s="13" t="s">
        <v>44</v>
      </c>
      <c r="Q12" s="15">
        <v>4200</v>
      </c>
      <c r="R12" s="15">
        <v>17500</v>
      </c>
      <c r="S12" s="16">
        <v>73500000</v>
      </c>
      <c r="T12" s="17" t="s">
        <v>60</v>
      </c>
      <c r="U12" s="17" t="s">
        <v>59</v>
      </c>
      <c r="V12" s="15">
        <v>250</v>
      </c>
      <c r="W12" s="16">
        <v>250</v>
      </c>
      <c r="X12" s="16">
        <v>250</v>
      </c>
      <c r="Y12" s="16">
        <v>250</v>
      </c>
      <c r="Z12" s="16">
        <v>1000</v>
      </c>
      <c r="AA12" s="16">
        <v>200</v>
      </c>
      <c r="AB12" s="51">
        <v>1200</v>
      </c>
      <c r="AC12" s="8">
        <v>6</v>
      </c>
      <c r="AD12" s="8">
        <v>6</v>
      </c>
      <c r="AE12" s="8">
        <v>6</v>
      </c>
      <c r="AF12" s="8">
        <v>6</v>
      </c>
      <c r="AG12" s="8">
        <v>24</v>
      </c>
      <c r="AH12" s="8">
        <v>6</v>
      </c>
      <c r="AI12" s="51">
        <v>30</v>
      </c>
      <c r="AJ12" s="8">
        <v>450</v>
      </c>
      <c r="AK12" s="8">
        <v>450</v>
      </c>
      <c r="AL12" s="8">
        <v>450</v>
      </c>
      <c r="AM12" s="8">
        <v>450</v>
      </c>
      <c r="AN12" s="8">
        <v>1800</v>
      </c>
      <c r="AO12" s="8">
        <v>300</v>
      </c>
      <c r="AP12" s="51">
        <v>2100</v>
      </c>
      <c r="AQ12" s="8">
        <v>10</v>
      </c>
      <c r="AR12" s="8">
        <v>10</v>
      </c>
      <c r="AS12" s="8">
        <v>10</v>
      </c>
      <c r="AT12" s="8">
        <v>10</v>
      </c>
      <c r="AU12" s="8">
        <v>40</v>
      </c>
      <c r="AV12" s="8">
        <v>10</v>
      </c>
      <c r="AW12" s="51">
        <v>50</v>
      </c>
      <c r="AX12" s="8"/>
      <c r="AY12" s="8"/>
      <c r="AZ12" s="8"/>
      <c r="BA12" s="8"/>
      <c r="BB12" s="8"/>
      <c r="BC12" s="8"/>
      <c r="BD12" s="51"/>
      <c r="BE12" s="8">
        <v>4</v>
      </c>
      <c r="BF12" s="8">
        <v>4</v>
      </c>
      <c r="BG12" s="8">
        <v>4</v>
      </c>
      <c r="BH12" s="8">
        <v>4</v>
      </c>
      <c r="BI12" s="8">
        <v>16</v>
      </c>
      <c r="BJ12" s="8">
        <v>4</v>
      </c>
      <c r="BK12" s="51">
        <v>20</v>
      </c>
      <c r="BL12" s="8"/>
      <c r="BM12" s="8"/>
      <c r="BN12" s="8"/>
      <c r="BO12" s="8"/>
      <c r="BP12" s="8"/>
      <c r="BQ12" s="8"/>
      <c r="BR12" s="51"/>
      <c r="BS12" s="8">
        <v>84</v>
      </c>
      <c r="BT12" s="8">
        <v>84</v>
      </c>
      <c r="BU12" s="8">
        <v>84</v>
      </c>
      <c r="BV12" s="8">
        <v>84</v>
      </c>
      <c r="BW12" s="8">
        <v>336</v>
      </c>
      <c r="BX12" s="8">
        <v>84</v>
      </c>
      <c r="BY12" s="51">
        <v>420</v>
      </c>
      <c r="BZ12" s="8"/>
      <c r="CA12" s="8"/>
      <c r="CB12" s="8"/>
      <c r="CC12" s="8"/>
      <c r="CD12" s="8"/>
      <c r="CE12" s="8"/>
      <c r="CF12" s="51"/>
      <c r="CG12" s="8">
        <v>55</v>
      </c>
      <c r="CH12" s="8">
        <v>55</v>
      </c>
      <c r="CI12" s="8">
        <v>55</v>
      </c>
      <c r="CJ12" s="8">
        <v>50</v>
      </c>
      <c r="CK12" s="8">
        <v>215</v>
      </c>
      <c r="CL12" s="8">
        <v>35</v>
      </c>
      <c r="CM12" s="51">
        <v>250</v>
      </c>
      <c r="CN12" s="8">
        <v>4</v>
      </c>
      <c r="CO12" s="8">
        <v>4</v>
      </c>
      <c r="CP12" s="8">
        <v>4</v>
      </c>
      <c r="CQ12" s="8">
        <v>4</v>
      </c>
      <c r="CR12" s="8">
        <v>16</v>
      </c>
      <c r="CS12" s="8">
        <v>4</v>
      </c>
      <c r="CT12" s="51">
        <v>20</v>
      </c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8">
        <v>25</v>
      </c>
      <c r="DQ12" s="8">
        <v>25</v>
      </c>
      <c r="DR12" s="8">
        <v>25</v>
      </c>
      <c r="DS12" s="8">
        <v>25</v>
      </c>
      <c r="DT12" s="8">
        <v>100</v>
      </c>
      <c r="DU12" s="8">
        <v>10</v>
      </c>
      <c r="DV12" s="51">
        <v>110</v>
      </c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</row>
    <row r="13" spans="1:140" ht="28.8" hidden="1" x14ac:dyDescent="0.3">
      <c r="A13" s="7">
        <v>8</v>
      </c>
      <c r="B13" s="7" t="s">
        <v>1068</v>
      </c>
      <c r="C13" s="13" t="s">
        <v>480</v>
      </c>
      <c r="D13" s="13" t="s">
        <v>481</v>
      </c>
      <c r="E13" s="13" t="s">
        <v>482</v>
      </c>
      <c r="F13" s="13" t="s">
        <v>483</v>
      </c>
      <c r="G13" s="13" t="s">
        <v>484</v>
      </c>
      <c r="H13" s="13" t="s">
        <v>312</v>
      </c>
      <c r="I13" s="13" t="s">
        <v>485</v>
      </c>
      <c r="J13" s="13" t="s">
        <v>486</v>
      </c>
      <c r="K13" s="13">
        <v>1</v>
      </c>
      <c r="L13" s="13" t="s">
        <v>55</v>
      </c>
      <c r="M13" s="14" t="s">
        <v>487</v>
      </c>
      <c r="N13" s="13" t="s">
        <v>488</v>
      </c>
      <c r="O13" s="13" t="s">
        <v>489</v>
      </c>
      <c r="P13" s="13" t="s">
        <v>44</v>
      </c>
      <c r="Q13" s="15">
        <v>310</v>
      </c>
      <c r="R13" s="15">
        <v>47080</v>
      </c>
      <c r="S13" s="16">
        <v>14594800</v>
      </c>
      <c r="T13" s="17" t="s">
        <v>60</v>
      </c>
      <c r="U13" s="17" t="s">
        <v>59</v>
      </c>
      <c r="V13" s="15">
        <v>60</v>
      </c>
      <c r="W13" s="16">
        <v>60</v>
      </c>
      <c r="X13" s="16">
        <v>60</v>
      </c>
      <c r="Y13" s="16">
        <v>70</v>
      </c>
      <c r="Z13" s="16">
        <v>250</v>
      </c>
      <c r="AA13" s="16">
        <v>50</v>
      </c>
      <c r="AB13" s="51">
        <v>300</v>
      </c>
      <c r="AC13" s="8"/>
      <c r="AD13" s="8"/>
      <c r="AE13" s="8"/>
      <c r="AF13" s="8"/>
      <c r="AG13" s="8"/>
      <c r="AH13" s="8"/>
      <c r="AI13" s="51"/>
      <c r="AJ13" s="8"/>
      <c r="AK13" s="8"/>
      <c r="AL13" s="8"/>
      <c r="AM13" s="8"/>
      <c r="AN13" s="8"/>
      <c r="AO13" s="8"/>
      <c r="AP13" s="51"/>
      <c r="AQ13" s="8"/>
      <c r="AR13" s="8"/>
      <c r="AS13" s="8"/>
      <c r="AT13" s="8"/>
      <c r="AU13" s="8"/>
      <c r="AV13" s="8"/>
      <c r="AW13" s="51"/>
      <c r="AX13" s="8"/>
      <c r="AY13" s="8"/>
      <c r="AZ13" s="8"/>
      <c r="BA13" s="8"/>
      <c r="BB13" s="8"/>
      <c r="BC13" s="8"/>
      <c r="BD13" s="51"/>
      <c r="BE13" s="8"/>
      <c r="BF13" s="8"/>
      <c r="BG13" s="8"/>
      <c r="BH13" s="8"/>
      <c r="BI13" s="8"/>
      <c r="BJ13" s="8"/>
      <c r="BK13" s="51"/>
      <c r="BL13" s="8"/>
      <c r="BM13" s="8"/>
      <c r="BN13" s="8"/>
      <c r="BO13" s="8"/>
      <c r="BP13" s="8"/>
      <c r="BQ13" s="8"/>
      <c r="BR13" s="51"/>
      <c r="BS13" s="8"/>
      <c r="BT13" s="8"/>
      <c r="BU13" s="8"/>
      <c r="BV13" s="8"/>
      <c r="BW13" s="8"/>
      <c r="BX13" s="8"/>
      <c r="BY13" s="51"/>
      <c r="BZ13" s="8"/>
      <c r="CA13" s="8"/>
      <c r="CB13" s="8"/>
      <c r="CC13" s="8"/>
      <c r="CD13" s="8"/>
      <c r="CE13" s="8"/>
      <c r="CF13" s="51"/>
      <c r="CG13" s="8"/>
      <c r="CH13" s="8"/>
      <c r="CI13" s="8"/>
      <c r="CJ13" s="8"/>
      <c r="CK13" s="8"/>
      <c r="CL13" s="8"/>
      <c r="CM13" s="51"/>
      <c r="CN13" s="8">
        <v>2</v>
      </c>
      <c r="CO13" s="8">
        <v>2</v>
      </c>
      <c r="CP13" s="8">
        <v>2</v>
      </c>
      <c r="CQ13" s="8">
        <v>2</v>
      </c>
      <c r="CR13" s="8">
        <v>8</v>
      </c>
      <c r="CS13" s="8">
        <v>2</v>
      </c>
      <c r="CT13" s="51">
        <v>10</v>
      </c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</row>
    <row r="14" spans="1:140" ht="28.8" hidden="1" x14ac:dyDescent="0.3">
      <c r="A14" s="7">
        <v>9</v>
      </c>
      <c r="B14" s="7" t="s">
        <v>1069</v>
      </c>
      <c r="C14" s="13" t="s">
        <v>267</v>
      </c>
      <c r="D14" s="13" t="s">
        <v>268</v>
      </c>
      <c r="E14" s="13" t="s">
        <v>269</v>
      </c>
      <c r="F14" s="13" t="s">
        <v>270</v>
      </c>
      <c r="G14" s="13" t="s">
        <v>271</v>
      </c>
      <c r="H14" s="13" t="s">
        <v>39</v>
      </c>
      <c r="I14" s="13" t="s">
        <v>40</v>
      </c>
      <c r="J14" s="13" t="s">
        <v>272</v>
      </c>
      <c r="K14" s="13">
        <v>4</v>
      </c>
      <c r="L14" s="13" t="s">
        <v>28</v>
      </c>
      <c r="M14" s="14" t="s">
        <v>273</v>
      </c>
      <c r="N14" s="13" t="s">
        <v>274</v>
      </c>
      <c r="O14" s="13" t="s">
        <v>30</v>
      </c>
      <c r="P14" s="13" t="s">
        <v>44</v>
      </c>
      <c r="Q14" s="15">
        <v>2000</v>
      </c>
      <c r="R14" s="15">
        <v>2100</v>
      </c>
      <c r="S14" s="16">
        <v>4200000</v>
      </c>
      <c r="T14" s="17" t="s">
        <v>276</v>
      </c>
      <c r="U14" s="17" t="s">
        <v>275</v>
      </c>
      <c r="V14" s="15">
        <v>80</v>
      </c>
      <c r="W14" s="16">
        <v>80</v>
      </c>
      <c r="X14" s="16">
        <v>80</v>
      </c>
      <c r="Y14" s="16">
        <v>90</v>
      </c>
      <c r="Z14" s="16">
        <v>330</v>
      </c>
      <c r="AA14" s="16">
        <v>50</v>
      </c>
      <c r="AB14" s="51">
        <v>380</v>
      </c>
      <c r="AC14" s="8">
        <v>24</v>
      </c>
      <c r="AD14" s="8">
        <v>24</v>
      </c>
      <c r="AE14" s="8">
        <v>24</v>
      </c>
      <c r="AF14" s="8">
        <v>24</v>
      </c>
      <c r="AG14" s="8">
        <v>96</v>
      </c>
      <c r="AH14" s="8">
        <v>24</v>
      </c>
      <c r="AI14" s="51">
        <v>120</v>
      </c>
      <c r="AJ14" s="8"/>
      <c r="AK14" s="8"/>
      <c r="AL14" s="8"/>
      <c r="AM14" s="8"/>
      <c r="AN14" s="8"/>
      <c r="AO14" s="8"/>
      <c r="AP14" s="51"/>
      <c r="AQ14" s="8"/>
      <c r="AR14" s="8"/>
      <c r="AS14" s="8"/>
      <c r="AT14" s="8"/>
      <c r="AU14" s="8"/>
      <c r="AV14" s="8"/>
      <c r="AW14" s="51"/>
      <c r="AX14" s="8"/>
      <c r="AY14" s="8"/>
      <c r="AZ14" s="8"/>
      <c r="BA14" s="8"/>
      <c r="BB14" s="8"/>
      <c r="BC14" s="8"/>
      <c r="BD14" s="51"/>
      <c r="BE14" s="8"/>
      <c r="BF14" s="8"/>
      <c r="BG14" s="8"/>
      <c r="BH14" s="8"/>
      <c r="BI14" s="8"/>
      <c r="BJ14" s="8"/>
      <c r="BK14" s="51"/>
      <c r="BL14" s="8"/>
      <c r="BM14" s="8"/>
      <c r="BN14" s="8"/>
      <c r="BO14" s="8"/>
      <c r="BP14" s="8"/>
      <c r="BQ14" s="8"/>
      <c r="BR14" s="51"/>
      <c r="BS14" s="8"/>
      <c r="BT14" s="8"/>
      <c r="BU14" s="8"/>
      <c r="BV14" s="8"/>
      <c r="BW14" s="8"/>
      <c r="BX14" s="8"/>
      <c r="BY14" s="51"/>
      <c r="BZ14" s="8"/>
      <c r="CA14" s="8"/>
      <c r="CB14" s="8"/>
      <c r="CC14" s="8"/>
      <c r="CD14" s="8"/>
      <c r="CE14" s="8"/>
      <c r="CF14" s="51"/>
      <c r="CG14" s="8"/>
      <c r="CH14" s="8"/>
      <c r="CI14" s="8"/>
      <c r="CJ14" s="8"/>
      <c r="CK14" s="8"/>
      <c r="CL14" s="8"/>
      <c r="CM14" s="51"/>
      <c r="CN14" s="8"/>
      <c r="CO14" s="8"/>
      <c r="CP14" s="8"/>
      <c r="CQ14" s="8"/>
      <c r="CR14" s="8"/>
      <c r="CS14" s="8"/>
      <c r="CT14" s="51"/>
      <c r="CU14" s="51"/>
      <c r="CV14" s="51"/>
      <c r="CW14" s="51"/>
      <c r="CX14" s="51"/>
      <c r="CY14" s="51"/>
      <c r="CZ14" s="51"/>
      <c r="DA14" s="51"/>
      <c r="DB14" s="8">
        <v>250</v>
      </c>
      <c r="DC14" s="8">
        <v>350</v>
      </c>
      <c r="DD14" s="8">
        <v>350</v>
      </c>
      <c r="DE14" s="8">
        <v>300</v>
      </c>
      <c r="DF14" s="8">
        <v>1250</v>
      </c>
      <c r="DG14" s="8">
        <v>250</v>
      </c>
      <c r="DH14" s="51">
        <v>1500</v>
      </c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</row>
    <row r="15" spans="1:140" ht="61.5" hidden="1" customHeight="1" x14ac:dyDescent="0.3">
      <c r="A15" s="7">
        <v>10</v>
      </c>
      <c r="B15" s="7" t="s">
        <v>1070</v>
      </c>
      <c r="C15" s="13" t="s">
        <v>490</v>
      </c>
      <c r="D15" s="13" t="s">
        <v>491</v>
      </c>
      <c r="E15" s="13" t="s">
        <v>492</v>
      </c>
      <c r="F15" s="13" t="s">
        <v>493</v>
      </c>
      <c r="G15" s="13" t="s">
        <v>494</v>
      </c>
      <c r="H15" s="13" t="s">
        <v>25</v>
      </c>
      <c r="I15" s="13" t="s">
        <v>199</v>
      </c>
      <c r="J15" s="13" t="s">
        <v>495</v>
      </c>
      <c r="K15" s="13">
        <v>4</v>
      </c>
      <c r="L15" s="13" t="s">
        <v>28</v>
      </c>
      <c r="M15" s="14" t="s">
        <v>496</v>
      </c>
      <c r="N15" s="13" t="s">
        <v>274</v>
      </c>
      <c r="O15" s="13" t="s">
        <v>30</v>
      </c>
      <c r="P15" s="13" t="s">
        <v>31</v>
      </c>
      <c r="Q15" s="15">
        <v>416350</v>
      </c>
      <c r="R15" s="15">
        <v>82</v>
      </c>
      <c r="S15" s="16">
        <v>34140700</v>
      </c>
      <c r="T15" s="17" t="s">
        <v>276</v>
      </c>
      <c r="U15" s="17" t="s">
        <v>275</v>
      </c>
      <c r="V15" s="15">
        <v>900</v>
      </c>
      <c r="W15" s="16">
        <v>900</v>
      </c>
      <c r="X15" s="16">
        <v>900</v>
      </c>
      <c r="Y15" s="16">
        <v>800</v>
      </c>
      <c r="Z15" s="16">
        <v>3500</v>
      </c>
      <c r="AA15" s="16">
        <v>500</v>
      </c>
      <c r="AB15" s="51">
        <v>4000</v>
      </c>
      <c r="AC15" s="8"/>
      <c r="AD15" s="8"/>
      <c r="AE15" s="8"/>
      <c r="AF15" s="8"/>
      <c r="AG15" s="8"/>
      <c r="AH15" s="8"/>
      <c r="AI15" s="51"/>
      <c r="AJ15" s="8">
        <v>75</v>
      </c>
      <c r="AK15" s="8">
        <v>75</v>
      </c>
      <c r="AL15" s="8">
        <v>75</v>
      </c>
      <c r="AM15" s="8">
        <v>75</v>
      </c>
      <c r="AN15" s="8">
        <v>300</v>
      </c>
      <c r="AO15" s="8">
        <v>50</v>
      </c>
      <c r="AP15" s="51">
        <v>350</v>
      </c>
      <c r="AQ15" s="8"/>
      <c r="AR15" s="8"/>
      <c r="AS15" s="8"/>
      <c r="AT15" s="8"/>
      <c r="AU15" s="8"/>
      <c r="AV15" s="8"/>
      <c r="AW15" s="51"/>
      <c r="AX15" s="8"/>
      <c r="AY15" s="8"/>
      <c r="AZ15" s="8"/>
      <c r="BA15" s="8"/>
      <c r="BB15" s="8"/>
      <c r="BC15" s="8"/>
      <c r="BD15" s="51"/>
      <c r="BE15" s="8"/>
      <c r="BF15" s="8"/>
      <c r="BG15" s="8"/>
      <c r="BH15" s="8"/>
      <c r="BI15" s="8"/>
      <c r="BJ15" s="8"/>
      <c r="BK15" s="51"/>
      <c r="BL15" s="8"/>
      <c r="BM15" s="8"/>
      <c r="BN15" s="8"/>
      <c r="BO15" s="8"/>
      <c r="BP15" s="8"/>
      <c r="BQ15" s="8"/>
      <c r="BR15" s="51"/>
      <c r="BS15" s="8"/>
      <c r="BT15" s="8"/>
      <c r="BU15" s="8"/>
      <c r="BV15" s="8"/>
      <c r="BW15" s="8"/>
      <c r="BX15" s="8"/>
      <c r="BY15" s="51"/>
      <c r="BZ15" s="8"/>
      <c r="CA15" s="8"/>
      <c r="CB15" s="8"/>
      <c r="CC15" s="8"/>
      <c r="CD15" s="8"/>
      <c r="CE15" s="8"/>
      <c r="CF15" s="51"/>
      <c r="CG15" s="8">
        <v>450</v>
      </c>
      <c r="CH15" s="8">
        <v>400</v>
      </c>
      <c r="CI15" s="8">
        <v>400</v>
      </c>
      <c r="CJ15" s="8">
        <v>450</v>
      </c>
      <c r="CK15" s="8">
        <v>1700</v>
      </c>
      <c r="CL15" s="8">
        <v>300</v>
      </c>
      <c r="CM15" s="51">
        <v>2000</v>
      </c>
      <c r="CN15" s="8"/>
      <c r="CO15" s="8"/>
      <c r="CP15" s="8"/>
      <c r="CQ15" s="8"/>
      <c r="CR15" s="8"/>
      <c r="CS15" s="8"/>
      <c r="CT15" s="51"/>
      <c r="CU15" s="51"/>
      <c r="CV15" s="51"/>
      <c r="CW15" s="51"/>
      <c r="CX15" s="51"/>
      <c r="CY15" s="51"/>
      <c r="CZ15" s="51"/>
      <c r="DA15" s="51"/>
      <c r="DB15" s="8">
        <v>80000</v>
      </c>
      <c r="DC15" s="8">
        <v>95000</v>
      </c>
      <c r="DD15" s="8">
        <v>95000</v>
      </c>
      <c r="DE15" s="8">
        <v>80000</v>
      </c>
      <c r="DF15" s="8">
        <v>350000</v>
      </c>
      <c r="DG15" s="8">
        <v>60000</v>
      </c>
      <c r="DH15" s="51">
        <v>410000</v>
      </c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</row>
    <row r="16" spans="1:140" ht="54" hidden="1" customHeight="1" x14ac:dyDescent="0.3">
      <c r="A16" s="7">
        <v>11</v>
      </c>
      <c r="B16" s="7" t="s">
        <v>1071</v>
      </c>
      <c r="C16" s="13" t="s">
        <v>497</v>
      </c>
      <c r="D16" s="13" t="s">
        <v>498</v>
      </c>
      <c r="E16" s="13" t="s">
        <v>499</v>
      </c>
      <c r="F16" s="13" t="s">
        <v>500</v>
      </c>
      <c r="G16" s="13" t="s">
        <v>501</v>
      </c>
      <c r="H16" s="13" t="s">
        <v>39</v>
      </c>
      <c r="I16" s="13" t="s">
        <v>40</v>
      </c>
      <c r="J16" s="13" t="s">
        <v>502</v>
      </c>
      <c r="K16" s="13">
        <v>4</v>
      </c>
      <c r="L16" s="13" t="s">
        <v>28</v>
      </c>
      <c r="M16" s="14" t="s">
        <v>503</v>
      </c>
      <c r="N16" s="13" t="s">
        <v>274</v>
      </c>
      <c r="O16" s="13" t="s">
        <v>30</v>
      </c>
      <c r="P16" s="13" t="s">
        <v>44</v>
      </c>
      <c r="Q16" s="15">
        <v>1620</v>
      </c>
      <c r="R16" s="15">
        <v>2100</v>
      </c>
      <c r="S16" s="16">
        <v>3402000</v>
      </c>
      <c r="T16" s="17" t="s">
        <v>276</v>
      </c>
      <c r="U16" s="17" t="s">
        <v>275</v>
      </c>
      <c r="V16" s="15">
        <v>25</v>
      </c>
      <c r="W16" s="16">
        <v>25</v>
      </c>
      <c r="X16" s="16">
        <v>25</v>
      </c>
      <c r="Y16" s="16">
        <v>25</v>
      </c>
      <c r="Z16" s="16">
        <v>100</v>
      </c>
      <c r="AA16" s="16">
        <v>20</v>
      </c>
      <c r="AB16" s="51">
        <v>120</v>
      </c>
      <c r="AC16" s="8"/>
      <c r="AD16" s="8"/>
      <c r="AE16" s="8"/>
      <c r="AF16" s="8"/>
      <c r="AG16" s="8"/>
      <c r="AH16" s="8"/>
      <c r="AI16" s="51"/>
      <c r="AJ16" s="8"/>
      <c r="AK16" s="8"/>
      <c r="AL16" s="8"/>
      <c r="AM16" s="8"/>
      <c r="AN16" s="8"/>
      <c r="AO16" s="8"/>
      <c r="AP16" s="51"/>
      <c r="AQ16" s="8"/>
      <c r="AR16" s="8"/>
      <c r="AS16" s="8"/>
      <c r="AT16" s="8"/>
      <c r="AU16" s="8"/>
      <c r="AV16" s="8"/>
      <c r="AW16" s="51"/>
      <c r="AX16" s="8"/>
      <c r="AY16" s="8"/>
      <c r="AZ16" s="8"/>
      <c r="BA16" s="8"/>
      <c r="BB16" s="8"/>
      <c r="BC16" s="8"/>
      <c r="BD16" s="51"/>
      <c r="BE16" s="8"/>
      <c r="BF16" s="8"/>
      <c r="BG16" s="8"/>
      <c r="BH16" s="8"/>
      <c r="BI16" s="8"/>
      <c r="BJ16" s="8"/>
      <c r="BK16" s="51"/>
      <c r="BL16" s="8"/>
      <c r="BM16" s="8"/>
      <c r="BN16" s="8"/>
      <c r="BO16" s="8"/>
      <c r="BP16" s="8"/>
      <c r="BQ16" s="8"/>
      <c r="BR16" s="51"/>
      <c r="BS16" s="8"/>
      <c r="BT16" s="8"/>
      <c r="BU16" s="8"/>
      <c r="BV16" s="8"/>
      <c r="BW16" s="8"/>
      <c r="BX16" s="8"/>
      <c r="BY16" s="51"/>
      <c r="BZ16" s="8"/>
      <c r="CA16" s="8"/>
      <c r="CB16" s="8"/>
      <c r="CC16" s="8"/>
      <c r="CD16" s="8"/>
      <c r="CE16" s="8"/>
      <c r="CF16" s="51"/>
      <c r="CG16" s="8"/>
      <c r="CH16" s="8"/>
      <c r="CI16" s="8"/>
      <c r="CJ16" s="8"/>
      <c r="CK16" s="8"/>
      <c r="CL16" s="8"/>
      <c r="CM16" s="51"/>
      <c r="CN16" s="8"/>
      <c r="CO16" s="8"/>
      <c r="CP16" s="8"/>
      <c r="CQ16" s="8"/>
      <c r="CR16" s="8"/>
      <c r="CS16" s="8"/>
      <c r="CT16" s="51"/>
      <c r="CU16" s="51"/>
      <c r="CV16" s="51"/>
      <c r="CW16" s="51"/>
      <c r="CX16" s="51"/>
      <c r="CY16" s="51"/>
      <c r="CZ16" s="51"/>
      <c r="DA16" s="51"/>
      <c r="DB16" s="8">
        <v>300</v>
      </c>
      <c r="DC16" s="8">
        <v>350</v>
      </c>
      <c r="DD16" s="8">
        <v>350</v>
      </c>
      <c r="DE16" s="8">
        <v>300</v>
      </c>
      <c r="DF16" s="8">
        <v>1300</v>
      </c>
      <c r="DG16" s="8">
        <v>200</v>
      </c>
      <c r="DH16" s="51">
        <v>1500</v>
      </c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</row>
    <row r="17" spans="1:140" ht="28.8" hidden="1" x14ac:dyDescent="0.3">
      <c r="A17" s="7">
        <v>12</v>
      </c>
      <c r="B17" s="7" t="s">
        <v>1072</v>
      </c>
      <c r="C17" s="13" t="s">
        <v>695</v>
      </c>
      <c r="D17" s="13" t="s">
        <v>696</v>
      </c>
      <c r="E17" s="13" t="s">
        <v>697</v>
      </c>
      <c r="F17" s="13" t="s">
        <v>698</v>
      </c>
      <c r="G17" s="13" t="s">
        <v>699</v>
      </c>
      <c r="H17" s="13" t="s">
        <v>39</v>
      </c>
      <c r="I17" s="13" t="s">
        <v>40</v>
      </c>
      <c r="J17" s="13" t="s">
        <v>679</v>
      </c>
      <c r="K17" s="13">
        <v>4</v>
      </c>
      <c r="L17" s="13" t="s">
        <v>28</v>
      </c>
      <c r="M17" s="14">
        <v>893112265523</v>
      </c>
      <c r="N17" s="13" t="s">
        <v>274</v>
      </c>
      <c r="O17" s="13" t="s">
        <v>30</v>
      </c>
      <c r="P17" s="13" t="s">
        <v>44</v>
      </c>
      <c r="Q17" s="15">
        <v>23220</v>
      </c>
      <c r="R17" s="15">
        <v>15750</v>
      </c>
      <c r="S17" s="16">
        <v>365715000</v>
      </c>
      <c r="T17" s="17" t="s">
        <v>276</v>
      </c>
      <c r="U17" s="17" t="s">
        <v>275</v>
      </c>
      <c r="V17" s="15">
        <v>4000</v>
      </c>
      <c r="W17" s="16">
        <v>4000</v>
      </c>
      <c r="X17" s="16">
        <v>4000</v>
      </c>
      <c r="Y17" s="16">
        <v>3000</v>
      </c>
      <c r="Z17" s="16">
        <v>15000</v>
      </c>
      <c r="AA17" s="16">
        <v>2500</v>
      </c>
      <c r="AB17" s="51">
        <v>17500</v>
      </c>
      <c r="AC17" s="8">
        <v>900</v>
      </c>
      <c r="AD17" s="8">
        <v>900</v>
      </c>
      <c r="AE17" s="8">
        <v>900</v>
      </c>
      <c r="AF17" s="8">
        <v>900</v>
      </c>
      <c r="AG17" s="8">
        <v>3600</v>
      </c>
      <c r="AH17" s="8">
        <v>900</v>
      </c>
      <c r="AI17" s="51">
        <v>4500</v>
      </c>
      <c r="AJ17" s="8">
        <v>120</v>
      </c>
      <c r="AK17" s="8">
        <v>120</v>
      </c>
      <c r="AL17" s="8">
        <v>120</v>
      </c>
      <c r="AM17" s="8">
        <v>120</v>
      </c>
      <c r="AN17" s="8">
        <v>480</v>
      </c>
      <c r="AO17" s="8">
        <v>80</v>
      </c>
      <c r="AP17" s="51">
        <v>560</v>
      </c>
      <c r="AQ17" s="8"/>
      <c r="AR17" s="8"/>
      <c r="AS17" s="8"/>
      <c r="AT17" s="8"/>
      <c r="AU17" s="8"/>
      <c r="AV17" s="8"/>
      <c r="AW17" s="51"/>
      <c r="AX17" s="8"/>
      <c r="AY17" s="8"/>
      <c r="AZ17" s="8"/>
      <c r="BA17" s="8"/>
      <c r="BB17" s="8"/>
      <c r="BC17" s="8"/>
      <c r="BD17" s="51"/>
      <c r="BE17" s="8"/>
      <c r="BF17" s="8"/>
      <c r="BG17" s="8"/>
      <c r="BH17" s="8"/>
      <c r="BI17" s="8"/>
      <c r="BJ17" s="8"/>
      <c r="BK17" s="51"/>
      <c r="BL17" s="8"/>
      <c r="BM17" s="8"/>
      <c r="BN17" s="8"/>
      <c r="BO17" s="8"/>
      <c r="BP17" s="8"/>
      <c r="BQ17" s="8"/>
      <c r="BR17" s="51"/>
      <c r="BS17" s="8">
        <v>60</v>
      </c>
      <c r="BT17" s="8">
        <v>60</v>
      </c>
      <c r="BU17" s="8">
        <v>60</v>
      </c>
      <c r="BV17" s="8">
        <v>60</v>
      </c>
      <c r="BW17" s="8">
        <v>240</v>
      </c>
      <c r="BX17" s="8">
        <v>60</v>
      </c>
      <c r="BY17" s="51">
        <v>300</v>
      </c>
      <c r="BZ17" s="8"/>
      <c r="CA17" s="8"/>
      <c r="CB17" s="8"/>
      <c r="CC17" s="8"/>
      <c r="CD17" s="8"/>
      <c r="CE17" s="8"/>
      <c r="CF17" s="51"/>
      <c r="CG17" s="8">
        <v>50</v>
      </c>
      <c r="CH17" s="8">
        <v>55</v>
      </c>
      <c r="CI17" s="8">
        <v>55</v>
      </c>
      <c r="CJ17" s="8">
        <v>55</v>
      </c>
      <c r="CK17" s="8">
        <v>215</v>
      </c>
      <c r="CL17" s="8">
        <v>35</v>
      </c>
      <c r="CM17" s="51">
        <v>250</v>
      </c>
      <c r="CN17" s="8">
        <v>10</v>
      </c>
      <c r="CO17" s="8">
        <v>10</v>
      </c>
      <c r="CP17" s="8">
        <v>10</v>
      </c>
      <c r="CQ17" s="8">
        <v>10</v>
      </c>
      <c r="CR17" s="8">
        <v>40</v>
      </c>
      <c r="CS17" s="8">
        <v>10</v>
      </c>
      <c r="CT17" s="51">
        <v>50</v>
      </c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8">
        <v>12</v>
      </c>
      <c r="DX17" s="8">
        <v>12</v>
      </c>
      <c r="DY17" s="8">
        <v>12</v>
      </c>
      <c r="DZ17" s="8">
        <v>12</v>
      </c>
      <c r="EA17" s="8">
        <v>48</v>
      </c>
      <c r="EB17" s="8">
        <v>12</v>
      </c>
      <c r="EC17" s="51">
        <v>60</v>
      </c>
      <c r="ED17" s="51"/>
      <c r="EE17" s="51"/>
      <c r="EF17" s="51"/>
      <c r="EG17" s="51"/>
      <c r="EH17" s="51"/>
      <c r="EI17" s="51"/>
      <c r="EJ17" s="51"/>
    </row>
    <row r="18" spans="1:140" ht="28.8" hidden="1" x14ac:dyDescent="0.3">
      <c r="A18" s="7">
        <v>13</v>
      </c>
      <c r="B18" s="7" t="s">
        <v>1073</v>
      </c>
      <c r="C18" s="13" t="s">
        <v>795</v>
      </c>
      <c r="D18" s="13" t="s">
        <v>796</v>
      </c>
      <c r="E18" s="13" t="s">
        <v>797</v>
      </c>
      <c r="F18" s="13" t="s">
        <v>798</v>
      </c>
      <c r="G18" s="13" t="s">
        <v>799</v>
      </c>
      <c r="H18" s="13" t="s">
        <v>25</v>
      </c>
      <c r="I18" s="13" t="s">
        <v>127</v>
      </c>
      <c r="J18" s="13" t="s">
        <v>293</v>
      </c>
      <c r="K18" s="13">
        <v>3</v>
      </c>
      <c r="L18" s="13" t="s">
        <v>28</v>
      </c>
      <c r="M18" s="14">
        <v>893110094623</v>
      </c>
      <c r="N18" s="13" t="s">
        <v>274</v>
      </c>
      <c r="O18" s="13" t="s">
        <v>30</v>
      </c>
      <c r="P18" s="13" t="s">
        <v>31</v>
      </c>
      <c r="Q18" s="15">
        <v>91800</v>
      </c>
      <c r="R18" s="15">
        <v>2310</v>
      </c>
      <c r="S18" s="16">
        <v>212058000</v>
      </c>
      <c r="T18" s="17" t="s">
        <v>276</v>
      </c>
      <c r="U18" s="17" t="s">
        <v>275</v>
      </c>
      <c r="V18" s="15">
        <v>125</v>
      </c>
      <c r="W18" s="16">
        <v>125</v>
      </c>
      <c r="X18" s="16">
        <v>125</v>
      </c>
      <c r="Y18" s="16">
        <v>125</v>
      </c>
      <c r="Z18" s="16">
        <v>500</v>
      </c>
      <c r="AA18" s="16">
        <v>100</v>
      </c>
      <c r="AB18" s="51">
        <v>600</v>
      </c>
      <c r="AC18" s="8"/>
      <c r="AD18" s="8"/>
      <c r="AE18" s="8"/>
      <c r="AF18" s="8"/>
      <c r="AG18" s="8"/>
      <c r="AH18" s="8"/>
      <c r="AI18" s="51"/>
      <c r="AJ18" s="8"/>
      <c r="AK18" s="8"/>
      <c r="AL18" s="8"/>
      <c r="AM18" s="8"/>
      <c r="AN18" s="8"/>
      <c r="AO18" s="8"/>
      <c r="AP18" s="51"/>
      <c r="AQ18" s="8"/>
      <c r="AR18" s="8"/>
      <c r="AS18" s="8"/>
      <c r="AT18" s="8"/>
      <c r="AU18" s="8"/>
      <c r="AV18" s="8"/>
      <c r="AW18" s="51"/>
      <c r="AX18" s="8"/>
      <c r="AY18" s="8"/>
      <c r="AZ18" s="8"/>
      <c r="BA18" s="8"/>
      <c r="BB18" s="8"/>
      <c r="BC18" s="8"/>
      <c r="BD18" s="51"/>
      <c r="BE18" s="8"/>
      <c r="BF18" s="8"/>
      <c r="BG18" s="8"/>
      <c r="BH18" s="8"/>
      <c r="BI18" s="8"/>
      <c r="BJ18" s="8"/>
      <c r="BK18" s="51"/>
      <c r="BL18" s="8"/>
      <c r="BM18" s="8"/>
      <c r="BN18" s="8"/>
      <c r="BO18" s="8"/>
      <c r="BP18" s="8"/>
      <c r="BQ18" s="8"/>
      <c r="BR18" s="51"/>
      <c r="BS18" s="8"/>
      <c r="BT18" s="8"/>
      <c r="BU18" s="8"/>
      <c r="BV18" s="8"/>
      <c r="BW18" s="8"/>
      <c r="BX18" s="8"/>
      <c r="BY18" s="51"/>
      <c r="BZ18" s="8"/>
      <c r="CA18" s="8"/>
      <c r="CB18" s="8"/>
      <c r="CC18" s="8"/>
      <c r="CD18" s="8"/>
      <c r="CE18" s="8"/>
      <c r="CF18" s="51"/>
      <c r="CG18" s="8">
        <v>42</v>
      </c>
      <c r="CH18" s="8">
        <v>42</v>
      </c>
      <c r="CI18" s="8">
        <v>43</v>
      </c>
      <c r="CJ18" s="8">
        <v>43</v>
      </c>
      <c r="CK18" s="8">
        <v>170</v>
      </c>
      <c r="CL18" s="8">
        <v>30</v>
      </c>
      <c r="CM18" s="51">
        <v>200</v>
      </c>
      <c r="CN18" s="8"/>
      <c r="CO18" s="8"/>
      <c r="CP18" s="8"/>
      <c r="CQ18" s="8"/>
      <c r="CR18" s="8"/>
      <c r="CS18" s="8"/>
      <c r="CT18" s="51"/>
      <c r="CU18" s="51"/>
      <c r="CV18" s="51"/>
      <c r="CW18" s="51"/>
      <c r="CX18" s="51"/>
      <c r="CY18" s="51"/>
      <c r="CZ18" s="51"/>
      <c r="DA18" s="51"/>
      <c r="DB18" s="8">
        <v>18000</v>
      </c>
      <c r="DC18" s="8">
        <v>21000</v>
      </c>
      <c r="DD18" s="8">
        <v>20000</v>
      </c>
      <c r="DE18" s="8">
        <v>20000</v>
      </c>
      <c r="DF18" s="8">
        <v>79000</v>
      </c>
      <c r="DG18" s="8">
        <v>12000</v>
      </c>
      <c r="DH18" s="51">
        <v>91000</v>
      </c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</row>
    <row r="19" spans="1:140" ht="50.25" hidden="1" customHeight="1" x14ac:dyDescent="0.3">
      <c r="A19" s="7">
        <v>14</v>
      </c>
      <c r="B19" s="7" t="s">
        <v>1074</v>
      </c>
      <c r="C19" s="13" t="s">
        <v>837</v>
      </c>
      <c r="D19" s="13" t="s">
        <v>838</v>
      </c>
      <c r="E19" s="13" t="s">
        <v>839</v>
      </c>
      <c r="F19" s="13" t="s">
        <v>840</v>
      </c>
      <c r="G19" s="13" t="s">
        <v>841</v>
      </c>
      <c r="H19" s="13" t="s">
        <v>39</v>
      </c>
      <c r="I19" s="13" t="s">
        <v>40</v>
      </c>
      <c r="J19" s="13" t="s">
        <v>272</v>
      </c>
      <c r="K19" s="13">
        <v>5</v>
      </c>
      <c r="L19" s="13" t="s">
        <v>42</v>
      </c>
      <c r="M19" s="14" t="s">
        <v>842</v>
      </c>
      <c r="N19" s="13" t="s">
        <v>274</v>
      </c>
      <c r="O19" s="13" t="s">
        <v>30</v>
      </c>
      <c r="P19" s="13" t="s">
        <v>44</v>
      </c>
      <c r="Q19" s="15">
        <v>4540</v>
      </c>
      <c r="R19" s="15">
        <v>8820</v>
      </c>
      <c r="S19" s="16">
        <v>40042800</v>
      </c>
      <c r="T19" s="17" t="s">
        <v>276</v>
      </c>
      <c r="U19" s="17" t="s">
        <v>275</v>
      </c>
      <c r="V19" s="15">
        <v>400</v>
      </c>
      <c r="W19" s="16">
        <v>400</v>
      </c>
      <c r="X19" s="16">
        <v>350</v>
      </c>
      <c r="Y19" s="16">
        <v>400</v>
      </c>
      <c r="Z19" s="16">
        <v>1550</v>
      </c>
      <c r="AA19" s="16">
        <v>250</v>
      </c>
      <c r="AB19" s="51">
        <v>1800</v>
      </c>
      <c r="AC19" s="8">
        <v>180</v>
      </c>
      <c r="AD19" s="8">
        <v>180</v>
      </c>
      <c r="AE19" s="8">
        <v>180</v>
      </c>
      <c r="AF19" s="8">
        <v>180</v>
      </c>
      <c r="AG19" s="8">
        <v>720</v>
      </c>
      <c r="AH19" s="8">
        <v>180</v>
      </c>
      <c r="AI19" s="51">
        <v>900</v>
      </c>
      <c r="AJ19" s="8"/>
      <c r="AK19" s="8"/>
      <c r="AL19" s="8"/>
      <c r="AM19" s="8"/>
      <c r="AN19" s="8"/>
      <c r="AO19" s="8"/>
      <c r="AP19" s="51"/>
      <c r="AQ19" s="8"/>
      <c r="AR19" s="8"/>
      <c r="AS19" s="8"/>
      <c r="AT19" s="8"/>
      <c r="AU19" s="8"/>
      <c r="AV19" s="8"/>
      <c r="AW19" s="51"/>
      <c r="AX19" s="8"/>
      <c r="AY19" s="8"/>
      <c r="AZ19" s="8"/>
      <c r="BA19" s="8"/>
      <c r="BB19" s="8"/>
      <c r="BC19" s="8"/>
      <c r="BD19" s="51"/>
      <c r="BE19" s="8"/>
      <c r="BF19" s="8"/>
      <c r="BG19" s="8"/>
      <c r="BH19" s="8"/>
      <c r="BI19" s="8"/>
      <c r="BJ19" s="8"/>
      <c r="BK19" s="51"/>
      <c r="BL19" s="8"/>
      <c r="BM19" s="8"/>
      <c r="BN19" s="8"/>
      <c r="BO19" s="8"/>
      <c r="BP19" s="8"/>
      <c r="BQ19" s="8"/>
      <c r="BR19" s="51"/>
      <c r="BS19" s="8">
        <v>100</v>
      </c>
      <c r="BT19" s="8">
        <v>100</v>
      </c>
      <c r="BU19" s="8">
        <v>100</v>
      </c>
      <c r="BV19" s="8">
        <v>100</v>
      </c>
      <c r="BW19" s="8">
        <v>400</v>
      </c>
      <c r="BX19" s="8">
        <v>100</v>
      </c>
      <c r="BY19" s="51">
        <v>500</v>
      </c>
      <c r="BZ19" s="8"/>
      <c r="CA19" s="8"/>
      <c r="CB19" s="8"/>
      <c r="CC19" s="8"/>
      <c r="CD19" s="8"/>
      <c r="CE19" s="8"/>
      <c r="CF19" s="51"/>
      <c r="CG19" s="8">
        <v>100</v>
      </c>
      <c r="CH19" s="8">
        <v>100</v>
      </c>
      <c r="CI19" s="8">
        <v>95</v>
      </c>
      <c r="CJ19" s="8">
        <v>100</v>
      </c>
      <c r="CK19" s="8">
        <v>395</v>
      </c>
      <c r="CL19" s="8">
        <v>65</v>
      </c>
      <c r="CM19" s="51">
        <v>460</v>
      </c>
      <c r="CN19" s="8"/>
      <c r="CO19" s="8"/>
      <c r="CP19" s="8"/>
      <c r="CQ19" s="8"/>
      <c r="CR19" s="8"/>
      <c r="CS19" s="8"/>
      <c r="CT19" s="51"/>
      <c r="CU19" s="51"/>
      <c r="CV19" s="51"/>
      <c r="CW19" s="51"/>
      <c r="CX19" s="51"/>
      <c r="CY19" s="51"/>
      <c r="CZ19" s="51"/>
      <c r="DA19" s="51"/>
      <c r="DB19" s="8">
        <v>20</v>
      </c>
      <c r="DC19" s="8">
        <v>30</v>
      </c>
      <c r="DD19" s="8">
        <v>30</v>
      </c>
      <c r="DE19" s="8">
        <v>20</v>
      </c>
      <c r="DF19" s="8">
        <v>100</v>
      </c>
      <c r="DG19" s="8">
        <v>10</v>
      </c>
      <c r="DH19" s="51">
        <v>110</v>
      </c>
      <c r="DI19" s="51"/>
      <c r="DJ19" s="51"/>
      <c r="DK19" s="51"/>
      <c r="DL19" s="51"/>
      <c r="DM19" s="51"/>
      <c r="DN19" s="51"/>
      <c r="DO19" s="51"/>
      <c r="DP19" s="8">
        <v>92</v>
      </c>
      <c r="DQ19" s="8">
        <v>92</v>
      </c>
      <c r="DR19" s="8">
        <v>92</v>
      </c>
      <c r="DS19" s="8">
        <v>92</v>
      </c>
      <c r="DT19" s="8">
        <v>368</v>
      </c>
      <c r="DU19" s="8">
        <v>52</v>
      </c>
      <c r="DV19" s="51">
        <v>420</v>
      </c>
      <c r="DW19" s="8">
        <v>70</v>
      </c>
      <c r="DX19" s="8">
        <v>70</v>
      </c>
      <c r="DY19" s="8">
        <v>70</v>
      </c>
      <c r="DZ19" s="8">
        <v>70</v>
      </c>
      <c r="EA19" s="8">
        <v>280</v>
      </c>
      <c r="EB19" s="8">
        <v>70</v>
      </c>
      <c r="EC19" s="51">
        <v>350</v>
      </c>
      <c r="ED19" s="51"/>
      <c r="EE19" s="51"/>
      <c r="EF19" s="51"/>
      <c r="EG19" s="51"/>
      <c r="EH19" s="51"/>
      <c r="EI19" s="51"/>
      <c r="EJ19" s="51"/>
    </row>
    <row r="20" spans="1:140" ht="48" hidden="1" x14ac:dyDescent="0.3">
      <c r="A20" s="7">
        <v>15</v>
      </c>
      <c r="B20" s="7" t="s">
        <v>1075</v>
      </c>
      <c r="C20" s="13" t="s">
        <v>545</v>
      </c>
      <c r="D20" s="13" t="s">
        <v>546</v>
      </c>
      <c r="E20" s="13" t="s">
        <v>547</v>
      </c>
      <c r="F20" s="13" t="s">
        <v>548</v>
      </c>
      <c r="G20" s="13" t="s">
        <v>549</v>
      </c>
      <c r="H20" s="13" t="s">
        <v>25</v>
      </c>
      <c r="I20" s="13" t="s">
        <v>550</v>
      </c>
      <c r="J20" s="13" t="s">
        <v>551</v>
      </c>
      <c r="K20" s="13" t="s">
        <v>92</v>
      </c>
      <c r="L20" s="13" t="s">
        <v>28</v>
      </c>
      <c r="M20" s="14" t="s">
        <v>552</v>
      </c>
      <c r="N20" s="13" t="s">
        <v>553</v>
      </c>
      <c r="O20" s="13" t="s">
        <v>30</v>
      </c>
      <c r="P20" s="13" t="s">
        <v>31</v>
      </c>
      <c r="Q20" s="15">
        <v>130000</v>
      </c>
      <c r="R20" s="15">
        <v>6096</v>
      </c>
      <c r="S20" s="16">
        <v>792480000</v>
      </c>
      <c r="T20" s="17" t="s">
        <v>555</v>
      </c>
      <c r="U20" s="17" t="s">
        <v>554</v>
      </c>
      <c r="V20" s="17"/>
      <c r="W20" s="17"/>
      <c r="X20" s="17"/>
      <c r="Y20" s="17"/>
      <c r="Z20" s="17"/>
      <c r="AA20" s="17"/>
      <c r="AB20" s="51"/>
      <c r="AC20" s="8"/>
      <c r="AD20" s="8"/>
      <c r="AE20" s="8"/>
      <c r="AF20" s="8"/>
      <c r="AG20" s="8"/>
      <c r="AH20" s="8"/>
      <c r="AI20" s="51"/>
      <c r="AJ20" s="8"/>
      <c r="AK20" s="8"/>
      <c r="AL20" s="8"/>
      <c r="AM20" s="8"/>
      <c r="AN20" s="8"/>
      <c r="AO20" s="8"/>
      <c r="AP20" s="51"/>
      <c r="AQ20" s="8"/>
      <c r="AR20" s="8"/>
      <c r="AS20" s="8"/>
      <c r="AT20" s="8"/>
      <c r="AU20" s="8"/>
      <c r="AV20" s="8"/>
      <c r="AW20" s="51"/>
      <c r="AX20" s="8"/>
      <c r="AY20" s="8"/>
      <c r="AZ20" s="8"/>
      <c r="BA20" s="8"/>
      <c r="BB20" s="8"/>
      <c r="BC20" s="8"/>
      <c r="BD20" s="51"/>
      <c r="BE20" s="8"/>
      <c r="BF20" s="8"/>
      <c r="BG20" s="8"/>
      <c r="BH20" s="8"/>
      <c r="BI20" s="8"/>
      <c r="BJ20" s="8"/>
      <c r="BK20" s="51"/>
      <c r="BL20" s="8"/>
      <c r="BM20" s="8"/>
      <c r="BN20" s="8"/>
      <c r="BO20" s="8"/>
      <c r="BP20" s="8"/>
      <c r="BQ20" s="8"/>
      <c r="BR20" s="51"/>
      <c r="BS20" s="8"/>
      <c r="BT20" s="8"/>
      <c r="BU20" s="8"/>
      <c r="BV20" s="8"/>
      <c r="BW20" s="8"/>
      <c r="BX20" s="8"/>
      <c r="BY20" s="51"/>
      <c r="BZ20" s="8"/>
      <c r="CA20" s="8"/>
      <c r="CB20" s="8"/>
      <c r="CC20" s="8"/>
      <c r="CD20" s="8"/>
      <c r="CE20" s="8"/>
      <c r="CF20" s="51"/>
      <c r="CG20" s="8">
        <v>6500</v>
      </c>
      <c r="CH20" s="8">
        <v>6500</v>
      </c>
      <c r="CI20" s="8">
        <v>6500</v>
      </c>
      <c r="CJ20" s="8">
        <v>6500</v>
      </c>
      <c r="CK20" s="8">
        <v>26000</v>
      </c>
      <c r="CL20" s="8">
        <v>4000</v>
      </c>
      <c r="CM20" s="51">
        <v>30000</v>
      </c>
      <c r="CN20" s="8"/>
      <c r="CO20" s="8"/>
      <c r="CP20" s="8"/>
      <c r="CQ20" s="8"/>
      <c r="CR20" s="8"/>
      <c r="CS20" s="8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8">
        <v>20000</v>
      </c>
      <c r="DX20" s="8">
        <v>20000</v>
      </c>
      <c r="DY20" s="8">
        <v>20000</v>
      </c>
      <c r="DZ20" s="8">
        <v>20000</v>
      </c>
      <c r="EA20" s="8">
        <v>80000</v>
      </c>
      <c r="EB20" s="8">
        <v>20000</v>
      </c>
      <c r="EC20" s="51">
        <v>100000</v>
      </c>
      <c r="ED20" s="51"/>
      <c r="EE20" s="51"/>
      <c r="EF20" s="51"/>
      <c r="EG20" s="51"/>
      <c r="EH20" s="51"/>
      <c r="EI20" s="51"/>
      <c r="EJ20" s="51"/>
    </row>
    <row r="21" spans="1:140" ht="38.4" hidden="1" x14ac:dyDescent="0.3">
      <c r="A21" s="7">
        <v>16</v>
      </c>
      <c r="B21" s="7" t="s">
        <v>1076</v>
      </c>
      <c r="C21" s="13" t="s">
        <v>61</v>
      </c>
      <c r="D21" s="13" t="s">
        <v>62</v>
      </c>
      <c r="E21" s="13" t="s">
        <v>63</v>
      </c>
      <c r="F21" s="13" t="s">
        <v>64</v>
      </c>
      <c r="G21" s="13" t="s">
        <v>65</v>
      </c>
      <c r="H21" s="13" t="s">
        <v>39</v>
      </c>
      <c r="I21" s="13" t="s">
        <v>40</v>
      </c>
      <c r="J21" s="13" t="s">
        <v>66</v>
      </c>
      <c r="K21" s="13">
        <v>4</v>
      </c>
      <c r="L21" s="13" t="s">
        <v>28</v>
      </c>
      <c r="M21" s="14" t="s">
        <v>67</v>
      </c>
      <c r="N21" s="13" t="s">
        <v>68</v>
      </c>
      <c r="O21" s="13" t="s">
        <v>30</v>
      </c>
      <c r="P21" s="13" t="s">
        <v>69</v>
      </c>
      <c r="Q21" s="15">
        <v>1225</v>
      </c>
      <c r="R21" s="15">
        <v>24000</v>
      </c>
      <c r="S21" s="16">
        <v>29400000</v>
      </c>
      <c r="T21" s="17" t="s">
        <v>71</v>
      </c>
      <c r="U21" s="17" t="s">
        <v>70</v>
      </c>
      <c r="V21" s="15">
        <v>150</v>
      </c>
      <c r="W21" s="16">
        <v>150</v>
      </c>
      <c r="X21" s="16">
        <v>150</v>
      </c>
      <c r="Y21" s="16">
        <v>150</v>
      </c>
      <c r="Z21" s="16">
        <v>600</v>
      </c>
      <c r="AA21" s="16">
        <v>100</v>
      </c>
      <c r="AB21" s="51">
        <v>700</v>
      </c>
      <c r="AC21" s="8">
        <v>2</v>
      </c>
      <c r="AD21" s="8">
        <v>2</v>
      </c>
      <c r="AE21" s="8">
        <v>2</v>
      </c>
      <c r="AF21" s="8">
        <v>2</v>
      </c>
      <c r="AG21" s="8">
        <v>8</v>
      </c>
      <c r="AH21" s="8">
        <v>2</v>
      </c>
      <c r="AI21" s="51">
        <v>10</v>
      </c>
      <c r="AJ21" s="8">
        <v>15</v>
      </c>
      <c r="AK21" s="8">
        <v>15</v>
      </c>
      <c r="AL21" s="8">
        <v>15</v>
      </c>
      <c r="AM21" s="8">
        <v>15</v>
      </c>
      <c r="AN21" s="8">
        <v>60</v>
      </c>
      <c r="AO21" s="8">
        <v>10</v>
      </c>
      <c r="AP21" s="51">
        <v>70</v>
      </c>
      <c r="AQ21" s="8"/>
      <c r="AR21" s="8"/>
      <c r="AS21" s="8"/>
      <c r="AT21" s="8"/>
      <c r="AU21" s="8"/>
      <c r="AV21" s="8"/>
      <c r="AW21" s="51"/>
      <c r="AX21" s="8"/>
      <c r="AY21" s="8"/>
      <c r="AZ21" s="8"/>
      <c r="BA21" s="8"/>
      <c r="BB21" s="8"/>
      <c r="BC21" s="8"/>
      <c r="BD21" s="51"/>
      <c r="BE21" s="8">
        <v>5</v>
      </c>
      <c r="BF21" s="8">
        <v>5</v>
      </c>
      <c r="BG21" s="8">
        <v>5</v>
      </c>
      <c r="BH21" s="8">
        <v>5</v>
      </c>
      <c r="BI21" s="8">
        <v>20</v>
      </c>
      <c r="BJ21" s="8">
        <v>0</v>
      </c>
      <c r="BK21" s="51">
        <v>20</v>
      </c>
      <c r="BL21" s="8"/>
      <c r="BM21" s="8"/>
      <c r="BN21" s="8"/>
      <c r="BO21" s="8"/>
      <c r="BP21" s="8"/>
      <c r="BQ21" s="8"/>
      <c r="BR21" s="51"/>
      <c r="BS21" s="8">
        <v>28</v>
      </c>
      <c r="BT21" s="8">
        <v>28</v>
      </c>
      <c r="BU21" s="8">
        <v>28</v>
      </c>
      <c r="BV21" s="8">
        <v>28</v>
      </c>
      <c r="BW21" s="8">
        <v>112</v>
      </c>
      <c r="BX21" s="8">
        <v>28</v>
      </c>
      <c r="BY21" s="51">
        <v>140</v>
      </c>
      <c r="BZ21" s="8"/>
      <c r="CA21" s="8"/>
      <c r="CB21" s="8"/>
      <c r="CC21" s="8"/>
      <c r="CD21" s="8"/>
      <c r="CE21" s="8"/>
      <c r="CF21" s="51"/>
      <c r="CG21" s="8">
        <v>15</v>
      </c>
      <c r="CH21" s="8">
        <v>15</v>
      </c>
      <c r="CI21" s="8">
        <v>15</v>
      </c>
      <c r="CJ21" s="8">
        <v>15</v>
      </c>
      <c r="CK21" s="8">
        <v>60</v>
      </c>
      <c r="CL21" s="8">
        <v>10</v>
      </c>
      <c r="CM21" s="51">
        <v>70</v>
      </c>
      <c r="CN21" s="8">
        <v>5</v>
      </c>
      <c r="CO21" s="8">
        <v>5</v>
      </c>
      <c r="CP21" s="8">
        <v>5</v>
      </c>
      <c r="CQ21" s="8">
        <v>5</v>
      </c>
      <c r="CR21" s="8">
        <v>20</v>
      </c>
      <c r="CS21" s="8">
        <v>5.0000000000000036</v>
      </c>
      <c r="CT21" s="51">
        <v>25.000000000000004</v>
      </c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8">
        <v>30</v>
      </c>
      <c r="DQ21" s="8">
        <v>30</v>
      </c>
      <c r="DR21" s="8">
        <v>30</v>
      </c>
      <c r="DS21" s="8">
        <v>30</v>
      </c>
      <c r="DT21" s="8">
        <v>120</v>
      </c>
      <c r="DU21" s="8">
        <v>20</v>
      </c>
      <c r="DV21" s="51">
        <v>140</v>
      </c>
      <c r="DW21" s="8">
        <v>10</v>
      </c>
      <c r="DX21" s="8">
        <v>10</v>
      </c>
      <c r="DY21" s="8">
        <v>10</v>
      </c>
      <c r="DZ21" s="8">
        <v>10</v>
      </c>
      <c r="EA21" s="8">
        <v>0</v>
      </c>
      <c r="EB21" s="8">
        <v>10</v>
      </c>
      <c r="EC21" s="51">
        <v>50</v>
      </c>
      <c r="ED21" s="51"/>
      <c r="EE21" s="51"/>
      <c r="EF21" s="51"/>
      <c r="EG21" s="51"/>
      <c r="EH21" s="51"/>
      <c r="EI21" s="51"/>
      <c r="EJ21" s="51"/>
    </row>
    <row r="22" spans="1:140" ht="38.4" hidden="1" x14ac:dyDescent="0.3">
      <c r="A22" s="7">
        <v>17</v>
      </c>
      <c r="B22" s="7" t="s">
        <v>1077</v>
      </c>
      <c r="C22" s="13" t="s">
        <v>97</v>
      </c>
      <c r="D22" s="13" t="s">
        <v>98</v>
      </c>
      <c r="E22" s="13" t="s">
        <v>99</v>
      </c>
      <c r="F22" s="13" t="s">
        <v>100</v>
      </c>
      <c r="G22" s="13" t="s">
        <v>101</v>
      </c>
      <c r="H22" s="13" t="s">
        <v>39</v>
      </c>
      <c r="I22" s="13" t="s">
        <v>40</v>
      </c>
      <c r="J22" s="13" t="s">
        <v>102</v>
      </c>
      <c r="K22" s="13">
        <v>4</v>
      </c>
      <c r="L22" s="13" t="s">
        <v>42</v>
      </c>
      <c r="M22" s="14">
        <v>893114152723</v>
      </c>
      <c r="N22" s="13" t="s">
        <v>68</v>
      </c>
      <c r="O22" s="13" t="s">
        <v>30</v>
      </c>
      <c r="P22" s="13" t="s">
        <v>44</v>
      </c>
      <c r="Q22" s="15">
        <v>2066</v>
      </c>
      <c r="R22" s="15">
        <v>39900</v>
      </c>
      <c r="S22" s="16">
        <v>82433400</v>
      </c>
      <c r="T22" s="17" t="s">
        <v>71</v>
      </c>
      <c r="U22" s="17" t="s">
        <v>70</v>
      </c>
      <c r="V22" s="15">
        <v>400</v>
      </c>
      <c r="W22" s="16">
        <v>400</v>
      </c>
      <c r="X22" s="16">
        <v>400</v>
      </c>
      <c r="Y22" s="16">
        <v>300</v>
      </c>
      <c r="Z22" s="16">
        <v>1500</v>
      </c>
      <c r="AA22" s="16">
        <v>250</v>
      </c>
      <c r="AB22" s="51">
        <v>1750</v>
      </c>
      <c r="AC22" s="8"/>
      <c r="AD22" s="8"/>
      <c r="AE22" s="8"/>
      <c r="AF22" s="8"/>
      <c r="AG22" s="8"/>
      <c r="AH22" s="8"/>
      <c r="AI22" s="51"/>
      <c r="AJ22" s="8">
        <v>12</v>
      </c>
      <c r="AK22" s="8">
        <v>12</v>
      </c>
      <c r="AL22" s="8">
        <v>13</v>
      </c>
      <c r="AM22" s="8">
        <v>13</v>
      </c>
      <c r="AN22" s="8">
        <v>50</v>
      </c>
      <c r="AO22" s="8">
        <v>10</v>
      </c>
      <c r="AP22" s="51">
        <v>60</v>
      </c>
      <c r="AQ22" s="8"/>
      <c r="AR22" s="8"/>
      <c r="AS22" s="8"/>
      <c r="AT22" s="8"/>
      <c r="AU22" s="8"/>
      <c r="AV22" s="8"/>
      <c r="AW22" s="51"/>
      <c r="AX22" s="8"/>
      <c r="AY22" s="8"/>
      <c r="AZ22" s="8"/>
      <c r="BA22" s="8"/>
      <c r="BB22" s="8"/>
      <c r="BC22" s="8"/>
      <c r="BD22" s="51"/>
      <c r="BE22" s="8"/>
      <c r="BF22" s="8"/>
      <c r="BG22" s="8"/>
      <c r="BH22" s="8"/>
      <c r="BI22" s="8"/>
      <c r="BJ22" s="8"/>
      <c r="BK22" s="51"/>
      <c r="BL22" s="8"/>
      <c r="BM22" s="8"/>
      <c r="BN22" s="8"/>
      <c r="BO22" s="8"/>
      <c r="BP22" s="8"/>
      <c r="BQ22" s="8"/>
      <c r="BR22" s="51"/>
      <c r="BS22" s="8">
        <v>34</v>
      </c>
      <c r="BT22" s="8">
        <v>34</v>
      </c>
      <c r="BU22" s="8">
        <v>34</v>
      </c>
      <c r="BV22" s="8">
        <v>34</v>
      </c>
      <c r="BW22" s="8">
        <v>136</v>
      </c>
      <c r="BX22" s="8">
        <v>34</v>
      </c>
      <c r="BY22" s="51">
        <v>170</v>
      </c>
      <c r="BZ22" s="8"/>
      <c r="CA22" s="8"/>
      <c r="CB22" s="8"/>
      <c r="CC22" s="8"/>
      <c r="CD22" s="8"/>
      <c r="CE22" s="8"/>
      <c r="CF22" s="51"/>
      <c r="CG22" s="8">
        <v>6</v>
      </c>
      <c r="CH22" s="8">
        <v>6</v>
      </c>
      <c r="CI22" s="8">
        <v>6</v>
      </c>
      <c r="CJ22" s="8">
        <v>7</v>
      </c>
      <c r="CK22" s="8">
        <v>25</v>
      </c>
      <c r="CL22" s="8">
        <v>5</v>
      </c>
      <c r="CM22" s="51">
        <v>30</v>
      </c>
      <c r="CN22" s="8">
        <v>10</v>
      </c>
      <c r="CO22" s="8">
        <v>10</v>
      </c>
      <c r="CP22" s="8">
        <v>10</v>
      </c>
      <c r="CQ22" s="8">
        <v>10</v>
      </c>
      <c r="CR22" s="8">
        <v>40</v>
      </c>
      <c r="CS22" s="8">
        <v>10.000000000000007</v>
      </c>
      <c r="CT22" s="51">
        <v>50.000000000000007</v>
      </c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8">
        <v>1</v>
      </c>
      <c r="DX22" s="8">
        <v>1</v>
      </c>
      <c r="DY22" s="8">
        <v>1</v>
      </c>
      <c r="DZ22" s="8">
        <v>1</v>
      </c>
      <c r="EA22" s="8">
        <v>0</v>
      </c>
      <c r="EB22" s="8">
        <v>2</v>
      </c>
      <c r="EC22" s="51">
        <v>6</v>
      </c>
      <c r="ED22" s="51"/>
      <c r="EE22" s="51"/>
      <c r="EF22" s="51"/>
      <c r="EG22" s="51"/>
      <c r="EH22" s="51"/>
      <c r="EI22" s="51"/>
      <c r="EJ22" s="51"/>
    </row>
    <row r="23" spans="1:140" ht="38.4" hidden="1" x14ac:dyDescent="0.3">
      <c r="A23" s="7">
        <v>18</v>
      </c>
      <c r="B23" s="7" t="s">
        <v>1078</v>
      </c>
      <c r="C23" s="13" t="s">
        <v>114</v>
      </c>
      <c r="D23" s="13" t="s">
        <v>115</v>
      </c>
      <c r="E23" s="13" t="s">
        <v>116</v>
      </c>
      <c r="F23" s="13" t="s">
        <v>113</v>
      </c>
      <c r="G23" s="13" t="s">
        <v>117</v>
      </c>
      <c r="H23" s="13" t="s">
        <v>118</v>
      </c>
      <c r="I23" s="13" t="s">
        <v>119</v>
      </c>
      <c r="J23" s="13" t="s">
        <v>120</v>
      </c>
      <c r="K23" s="13">
        <v>4</v>
      </c>
      <c r="L23" s="13" t="s">
        <v>28</v>
      </c>
      <c r="M23" s="14" t="s">
        <v>121</v>
      </c>
      <c r="N23" s="13" t="s">
        <v>68</v>
      </c>
      <c r="O23" s="13" t="s">
        <v>30</v>
      </c>
      <c r="P23" s="13" t="s">
        <v>44</v>
      </c>
      <c r="Q23" s="15">
        <v>282</v>
      </c>
      <c r="R23" s="15">
        <v>12600</v>
      </c>
      <c r="S23" s="16">
        <v>3553200</v>
      </c>
      <c r="T23" s="17" t="s">
        <v>71</v>
      </c>
      <c r="U23" s="17" t="s">
        <v>70</v>
      </c>
      <c r="V23" s="15">
        <v>40</v>
      </c>
      <c r="W23" s="16">
        <v>40</v>
      </c>
      <c r="X23" s="16">
        <v>40</v>
      </c>
      <c r="Y23" s="16">
        <v>30</v>
      </c>
      <c r="Z23" s="16">
        <v>150</v>
      </c>
      <c r="AA23" s="16">
        <v>25</v>
      </c>
      <c r="AB23" s="51">
        <v>175</v>
      </c>
      <c r="AC23" s="8"/>
      <c r="AD23" s="8"/>
      <c r="AE23" s="8"/>
      <c r="AF23" s="8"/>
      <c r="AG23" s="8"/>
      <c r="AH23" s="8"/>
      <c r="AI23" s="51"/>
      <c r="AJ23" s="8">
        <v>12</v>
      </c>
      <c r="AK23" s="8">
        <v>12</v>
      </c>
      <c r="AL23" s="8">
        <v>12</v>
      </c>
      <c r="AM23" s="8">
        <v>12</v>
      </c>
      <c r="AN23" s="8">
        <v>48</v>
      </c>
      <c r="AO23" s="8">
        <v>9</v>
      </c>
      <c r="AP23" s="51">
        <v>57</v>
      </c>
      <c r="AQ23" s="8"/>
      <c r="AR23" s="8"/>
      <c r="AS23" s="8"/>
      <c r="AT23" s="8"/>
      <c r="AU23" s="8"/>
      <c r="AV23" s="8"/>
      <c r="AW23" s="51"/>
      <c r="AX23" s="8"/>
      <c r="AY23" s="8"/>
      <c r="AZ23" s="8"/>
      <c r="BA23" s="8"/>
      <c r="BB23" s="8"/>
      <c r="BC23" s="8"/>
      <c r="BD23" s="51"/>
      <c r="BE23" s="8"/>
      <c r="BF23" s="8"/>
      <c r="BG23" s="8"/>
      <c r="BH23" s="8"/>
      <c r="BI23" s="8"/>
      <c r="BJ23" s="8"/>
      <c r="BK23" s="51"/>
      <c r="BL23" s="8"/>
      <c r="BM23" s="8"/>
      <c r="BN23" s="8"/>
      <c r="BO23" s="8"/>
      <c r="BP23" s="8"/>
      <c r="BQ23" s="8"/>
      <c r="BR23" s="51"/>
      <c r="BS23" s="8"/>
      <c r="BT23" s="8"/>
      <c r="BU23" s="8"/>
      <c r="BV23" s="8"/>
      <c r="BW23" s="8"/>
      <c r="BX23" s="8"/>
      <c r="BY23" s="51"/>
      <c r="BZ23" s="8"/>
      <c r="CA23" s="8"/>
      <c r="CB23" s="8"/>
      <c r="CC23" s="8"/>
      <c r="CD23" s="8"/>
      <c r="CE23" s="8"/>
      <c r="CF23" s="51"/>
      <c r="CG23" s="8"/>
      <c r="CH23" s="8"/>
      <c r="CI23" s="8"/>
      <c r="CJ23" s="8"/>
      <c r="CK23" s="8"/>
      <c r="CL23" s="8"/>
      <c r="CM23" s="51"/>
      <c r="CN23" s="8">
        <v>10</v>
      </c>
      <c r="CO23" s="8">
        <v>10</v>
      </c>
      <c r="CP23" s="8">
        <v>10</v>
      </c>
      <c r="CQ23" s="8">
        <v>10</v>
      </c>
      <c r="CR23" s="8">
        <v>40</v>
      </c>
      <c r="CS23" s="8">
        <v>10.000000000000007</v>
      </c>
      <c r="CT23" s="51">
        <v>50.000000000000007</v>
      </c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</row>
    <row r="24" spans="1:140" ht="38.4" hidden="1" x14ac:dyDescent="0.3">
      <c r="A24" s="7">
        <v>19</v>
      </c>
      <c r="B24" s="7" t="s">
        <v>1079</v>
      </c>
      <c r="C24" s="13" t="s">
        <v>307</v>
      </c>
      <c r="D24" s="13" t="s">
        <v>308</v>
      </c>
      <c r="E24" s="13" t="s">
        <v>309</v>
      </c>
      <c r="F24" s="13" t="s">
        <v>310</v>
      </c>
      <c r="G24" s="13" t="s">
        <v>311</v>
      </c>
      <c r="H24" s="13" t="s">
        <v>312</v>
      </c>
      <c r="I24" s="13" t="s">
        <v>313</v>
      </c>
      <c r="J24" s="13" t="s">
        <v>314</v>
      </c>
      <c r="K24" s="13">
        <v>4</v>
      </c>
      <c r="L24" s="13" t="s">
        <v>42</v>
      </c>
      <c r="M24" s="14" t="s">
        <v>315</v>
      </c>
      <c r="N24" s="13" t="s">
        <v>68</v>
      </c>
      <c r="O24" s="13" t="s">
        <v>30</v>
      </c>
      <c r="P24" s="13" t="s">
        <v>44</v>
      </c>
      <c r="Q24" s="15">
        <v>5062</v>
      </c>
      <c r="R24" s="15">
        <v>54999</v>
      </c>
      <c r="S24" s="16">
        <v>278404938</v>
      </c>
      <c r="T24" s="17" t="s">
        <v>71</v>
      </c>
      <c r="U24" s="17" t="s">
        <v>70</v>
      </c>
      <c r="V24" s="15">
        <v>1000</v>
      </c>
      <c r="W24" s="16">
        <v>1000</v>
      </c>
      <c r="X24" s="16">
        <v>1000</v>
      </c>
      <c r="Y24" s="16">
        <v>1000</v>
      </c>
      <c r="Z24" s="16">
        <v>4000</v>
      </c>
      <c r="AA24" s="16">
        <v>600</v>
      </c>
      <c r="AB24" s="51">
        <v>4600</v>
      </c>
      <c r="AC24" s="8">
        <v>20</v>
      </c>
      <c r="AD24" s="8">
        <v>20</v>
      </c>
      <c r="AE24" s="8">
        <v>20</v>
      </c>
      <c r="AF24" s="8">
        <v>20</v>
      </c>
      <c r="AG24" s="8">
        <v>80</v>
      </c>
      <c r="AH24" s="8">
        <v>20</v>
      </c>
      <c r="AI24" s="51">
        <v>100</v>
      </c>
      <c r="AJ24" s="8">
        <v>30</v>
      </c>
      <c r="AK24" s="8">
        <v>30</v>
      </c>
      <c r="AL24" s="8">
        <v>30</v>
      </c>
      <c r="AM24" s="8">
        <v>30</v>
      </c>
      <c r="AN24" s="8">
        <v>120</v>
      </c>
      <c r="AO24" s="8">
        <v>20</v>
      </c>
      <c r="AP24" s="51">
        <v>140</v>
      </c>
      <c r="AQ24" s="8"/>
      <c r="AR24" s="8"/>
      <c r="AS24" s="8"/>
      <c r="AT24" s="8"/>
      <c r="AU24" s="8"/>
      <c r="AV24" s="8"/>
      <c r="AW24" s="51"/>
      <c r="AX24" s="8"/>
      <c r="AY24" s="8"/>
      <c r="AZ24" s="8"/>
      <c r="BA24" s="8"/>
      <c r="BB24" s="8"/>
      <c r="BC24" s="8"/>
      <c r="BD24" s="51"/>
      <c r="BE24" s="8"/>
      <c r="BF24" s="8"/>
      <c r="BG24" s="8"/>
      <c r="BH24" s="8"/>
      <c r="BI24" s="8"/>
      <c r="BJ24" s="8"/>
      <c r="BK24" s="51"/>
      <c r="BL24" s="8"/>
      <c r="BM24" s="8"/>
      <c r="BN24" s="8"/>
      <c r="BO24" s="8"/>
      <c r="BP24" s="8"/>
      <c r="BQ24" s="8"/>
      <c r="BR24" s="51"/>
      <c r="BS24" s="8">
        <v>14</v>
      </c>
      <c r="BT24" s="8">
        <v>14</v>
      </c>
      <c r="BU24" s="8">
        <v>14</v>
      </c>
      <c r="BV24" s="8">
        <v>14</v>
      </c>
      <c r="BW24" s="8">
        <v>56</v>
      </c>
      <c r="BX24" s="8">
        <v>14</v>
      </c>
      <c r="BY24" s="51">
        <v>70</v>
      </c>
      <c r="BZ24" s="8"/>
      <c r="CA24" s="8"/>
      <c r="CB24" s="8"/>
      <c r="CC24" s="8"/>
      <c r="CD24" s="8"/>
      <c r="CE24" s="8"/>
      <c r="CF24" s="51"/>
      <c r="CG24" s="8">
        <v>12</v>
      </c>
      <c r="CH24" s="8">
        <v>12</v>
      </c>
      <c r="CI24" s="8">
        <v>14</v>
      </c>
      <c r="CJ24" s="8">
        <v>14</v>
      </c>
      <c r="CK24" s="8">
        <v>52</v>
      </c>
      <c r="CL24" s="8">
        <v>8</v>
      </c>
      <c r="CM24" s="51">
        <v>60</v>
      </c>
      <c r="CN24" s="8">
        <v>5</v>
      </c>
      <c r="CO24" s="8">
        <v>5</v>
      </c>
      <c r="CP24" s="8">
        <v>5</v>
      </c>
      <c r="CQ24" s="8">
        <v>5</v>
      </c>
      <c r="CR24" s="8">
        <v>20</v>
      </c>
      <c r="CS24" s="8">
        <v>0</v>
      </c>
      <c r="CT24" s="51">
        <v>20</v>
      </c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8">
        <v>5</v>
      </c>
      <c r="DQ24" s="8">
        <v>5</v>
      </c>
      <c r="DR24" s="8">
        <v>5</v>
      </c>
      <c r="DS24" s="8">
        <v>5</v>
      </c>
      <c r="DT24" s="8">
        <v>20</v>
      </c>
      <c r="DU24" s="8">
        <v>2</v>
      </c>
      <c r="DV24" s="51">
        <v>22</v>
      </c>
      <c r="DW24" s="8">
        <v>10</v>
      </c>
      <c r="DX24" s="8">
        <v>10</v>
      </c>
      <c r="DY24" s="8">
        <v>10</v>
      </c>
      <c r="DZ24" s="8">
        <v>10</v>
      </c>
      <c r="EA24" s="8">
        <v>40</v>
      </c>
      <c r="EB24" s="8">
        <v>10</v>
      </c>
      <c r="EC24" s="51">
        <v>50</v>
      </c>
      <c r="ED24" s="51"/>
      <c r="EE24" s="51"/>
      <c r="EF24" s="51"/>
      <c r="EG24" s="51"/>
      <c r="EH24" s="51"/>
      <c r="EI24" s="51"/>
      <c r="EJ24" s="51"/>
    </row>
    <row r="25" spans="1:140" ht="38.4" hidden="1" x14ac:dyDescent="0.3">
      <c r="A25" s="7">
        <v>20</v>
      </c>
      <c r="B25" s="7" t="s">
        <v>1080</v>
      </c>
      <c r="C25" s="13" t="s">
        <v>576</v>
      </c>
      <c r="D25" s="13" t="s">
        <v>577</v>
      </c>
      <c r="E25" s="13" t="s">
        <v>578</v>
      </c>
      <c r="F25" s="13" t="s">
        <v>579</v>
      </c>
      <c r="G25" s="13" t="s">
        <v>580</v>
      </c>
      <c r="H25" s="13" t="s">
        <v>39</v>
      </c>
      <c r="I25" s="13" t="s">
        <v>40</v>
      </c>
      <c r="J25" s="13" t="s">
        <v>581</v>
      </c>
      <c r="K25" s="13">
        <v>4</v>
      </c>
      <c r="L25" s="13" t="s">
        <v>28</v>
      </c>
      <c r="M25" s="14" t="s">
        <v>582</v>
      </c>
      <c r="N25" s="13" t="s">
        <v>68</v>
      </c>
      <c r="O25" s="13" t="s">
        <v>30</v>
      </c>
      <c r="P25" s="13" t="s">
        <v>69</v>
      </c>
      <c r="Q25" s="15">
        <v>2405</v>
      </c>
      <c r="R25" s="15">
        <v>84000</v>
      </c>
      <c r="S25" s="16">
        <v>202020000</v>
      </c>
      <c r="T25" s="17" t="s">
        <v>71</v>
      </c>
      <c r="U25" s="17" t="s">
        <v>70</v>
      </c>
      <c r="V25" s="15">
        <v>250</v>
      </c>
      <c r="W25" s="16">
        <v>250</v>
      </c>
      <c r="X25" s="16">
        <v>250</v>
      </c>
      <c r="Y25" s="16">
        <v>250</v>
      </c>
      <c r="Z25" s="16">
        <v>1000</v>
      </c>
      <c r="AA25" s="16">
        <v>200</v>
      </c>
      <c r="AB25" s="51">
        <v>1200</v>
      </c>
      <c r="AC25" s="8">
        <v>120</v>
      </c>
      <c r="AD25" s="8">
        <v>120</v>
      </c>
      <c r="AE25" s="8">
        <v>120</v>
      </c>
      <c r="AF25" s="8">
        <v>120</v>
      </c>
      <c r="AG25" s="8">
        <v>480</v>
      </c>
      <c r="AH25" s="8">
        <v>120</v>
      </c>
      <c r="AI25" s="51">
        <v>600</v>
      </c>
      <c r="AJ25" s="8">
        <v>65</v>
      </c>
      <c r="AK25" s="8">
        <v>65</v>
      </c>
      <c r="AL25" s="8">
        <v>65</v>
      </c>
      <c r="AM25" s="8">
        <v>70</v>
      </c>
      <c r="AN25" s="8">
        <v>265</v>
      </c>
      <c r="AO25" s="8">
        <v>0</v>
      </c>
      <c r="AP25" s="51">
        <v>265</v>
      </c>
      <c r="AQ25" s="8"/>
      <c r="AR25" s="8"/>
      <c r="AS25" s="8"/>
      <c r="AT25" s="8"/>
      <c r="AU25" s="8"/>
      <c r="AV25" s="8"/>
      <c r="AW25" s="51"/>
      <c r="AX25" s="8"/>
      <c r="AY25" s="8"/>
      <c r="AZ25" s="8"/>
      <c r="BA25" s="8"/>
      <c r="BB25" s="8"/>
      <c r="BC25" s="8"/>
      <c r="BD25" s="51"/>
      <c r="BE25" s="8">
        <v>0</v>
      </c>
      <c r="BF25" s="8">
        <v>0</v>
      </c>
      <c r="BG25" s="8">
        <v>0</v>
      </c>
      <c r="BH25" s="8">
        <v>70</v>
      </c>
      <c r="BI25" s="8">
        <v>70</v>
      </c>
      <c r="BJ25" s="8">
        <v>70</v>
      </c>
      <c r="BK25" s="51">
        <v>140</v>
      </c>
      <c r="BL25" s="8"/>
      <c r="BM25" s="8"/>
      <c r="BN25" s="8"/>
      <c r="BO25" s="8"/>
      <c r="BP25" s="8"/>
      <c r="BQ25" s="8"/>
      <c r="BR25" s="51"/>
      <c r="BS25" s="8"/>
      <c r="BT25" s="8"/>
      <c r="BU25" s="8"/>
      <c r="BV25" s="8"/>
      <c r="BW25" s="8"/>
      <c r="BX25" s="8"/>
      <c r="BY25" s="51"/>
      <c r="BZ25" s="8"/>
      <c r="CA25" s="8"/>
      <c r="CB25" s="8"/>
      <c r="CC25" s="8"/>
      <c r="CD25" s="8"/>
      <c r="CE25" s="8"/>
      <c r="CF25" s="51"/>
      <c r="CG25" s="8">
        <v>35</v>
      </c>
      <c r="CH25" s="8">
        <v>35</v>
      </c>
      <c r="CI25" s="8">
        <v>30</v>
      </c>
      <c r="CJ25" s="8">
        <v>30</v>
      </c>
      <c r="CK25" s="8">
        <v>130</v>
      </c>
      <c r="CL25" s="8">
        <v>20</v>
      </c>
      <c r="CM25" s="51">
        <v>150</v>
      </c>
      <c r="CN25" s="8"/>
      <c r="CO25" s="8"/>
      <c r="CP25" s="8"/>
      <c r="CQ25" s="8"/>
      <c r="CR25" s="8"/>
      <c r="CS25" s="8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8">
        <v>10</v>
      </c>
      <c r="DX25" s="8">
        <v>10</v>
      </c>
      <c r="DY25" s="8">
        <v>10</v>
      </c>
      <c r="DZ25" s="8">
        <v>10</v>
      </c>
      <c r="EA25" s="8">
        <v>40</v>
      </c>
      <c r="EB25" s="8">
        <v>10</v>
      </c>
      <c r="EC25" s="51">
        <v>50</v>
      </c>
      <c r="ED25" s="51"/>
      <c r="EE25" s="51"/>
      <c r="EF25" s="51"/>
      <c r="EG25" s="51"/>
      <c r="EH25" s="51"/>
      <c r="EI25" s="51"/>
      <c r="EJ25" s="51"/>
    </row>
    <row r="26" spans="1:140" ht="48" hidden="1" x14ac:dyDescent="0.3">
      <c r="A26" s="7">
        <v>21</v>
      </c>
      <c r="B26" s="7" t="s">
        <v>1081</v>
      </c>
      <c r="C26" s="13" t="s">
        <v>590</v>
      </c>
      <c r="D26" s="13" t="s">
        <v>591</v>
      </c>
      <c r="E26" s="13" t="s">
        <v>592</v>
      </c>
      <c r="F26" s="13" t="s">
        <v>593</v>
      </c>
      <c r="G26" s="13" t="s">
        <v>594</v>
      </c>
      <c r="H26" s="13" t="s">
        <v>39</v>
      </c>
      <c r="I26" s="13" t="s">
        <v>40</v>
      </c>
      <c r="J26" s="13" t="s">
        <v>595</v>
      </c>
      <c r="K26" s="13">
        <v>4</v>
      </c>
      <c r="L26" s="13" t="s">
        <v>28</v>
      </c>
      <c r="M26" s="14">
        <v>893110059024</v>
      </c>
      <c r="N26" s="13" t="s">
        <v>68</v>
      </c>
      <c r="O26" s="13" t="s">
        <v>30</v>
      </c>
      <c r="P26" s="13" t="s">
        <v>69</v>
      </c>
      <c r="Q26" s="15">
        <v>920</v>
      </c>
      <c r="R26" s="15">
        <v>15000</v>
      </c>
      <c r="S26" s="16">
        <v>13800000</v>
      </c>
      <c r="T26" s="17" t="s">
        <v>71</v>
      </c>
      <c r="U26" s="17" t="s">
        <v>70</v>
      </c>
      <c r="V26" s="17"/>
      <c r="W26" s="17"/>
      <c r="X26" s="17"/>
      <c r="Y26" s="17"/>
      <c r="Z26" s="17"/>
      <c r="AA26" s="17"/>
      <c r="AB26" s="51"/>
      <c r="AC26" s="8"/>
      <c r="AD26" s="8"/>
      <c r="AE26" s="8"/>
      <c r="AF26" s="8"/>
      <c r="AG26" s="8"/>
      <c r="AH26" s="8"/>
      <c r="AI26" s="51"/>
      <c r="AJ26" s="8"/>
      <c r="AK26" s="8"/>
      <c r="AL26" s="8"/>
      <c r="AM26" s="8"/>
      <c r="AN26" s="8"/>
      <c r="AO26" s="8"/>
      <c r="AP26" s="51"/>
      <c r="AQ26" s="8">
        <v>150</v>
      </c>
      <c r="AR26" s="8">
        <v>200</v>
      </c>
      <c r="AS26" s="8">
        <v>200</v>
      </c>
      <c r="AT26" s="8">
        <v>150</v>
      </c>
      <c r="AU26" s="8">
        <v>700</v>
      </c>
      <c r="AV26" s="8">
        <v>120</v>
      </c>
      <c r="AW26" s="51">
        <v>820</v>
      </c>
      <c r="AX26" s="8"/>
      <c r="AY26" s="8"/>
      <c r="AZ26" s="8"/>
      <c r="BA26" s="8"/>
      <c r="BB26" s="8"/>
      <c r="BC26" s="8"/>
      <c r="BD26" s="51"/>
      <c r="BE26" s="8"/>
      <c r="BF26" s="8"/>
      <c r="BG26" s="8"/>
      <c r="BH26" s="8"/>
      <c r="BI26" s="8"/>
      <c r="BJ26" s="8"/>
      <c r="BK26" s="51"/>
      <c r="BL26" s="8"/>
      <c r="BM26" s="8"/>
      <c r="BN26" s="8"/>
      <c r="BO26" s="8"/>
      <c r="BP26" s="8"/>
      <c r="BQ26" s="8"/>
      <c r="BR26" s="51"/>
      <c r="BS26" s="8"/>
      <c r="BT26" s="8"/>
      <c r="BU26" s="8"/>
      <c r="BV26" s="8"/>
      <c r="BW26" s="8"/>
      <c r="BX26" s="8"/>
      <c r="BY26" s="51"/>
      <c r="BZ26" s="8"/>
      <c r="CA26" s="8"/>
      <c r="CB26" s="8"/>
      <c r="CC26" s="8"/>
      <c r="CD26" s="8"/>
      <c r="CE26" s="8"/>
      <c r="CF26" s="51"/>
      <c r="CG26" s="8">
        <v>21</v>
      </c>
      <c r="CH26" s="8">
        <v>21</v>
      </c>
      <c r="CI26" s="8">
        <v>21</v>
      </c>
      <c r="CJ26" s="8">
        <v>21</v>
      </c>
      <c r="CK26" s="8">
        <v>84</v>
      </c>
      <c r="CL26" s="8">
        <v>16</v>
      </c>
      <c r="CM26" s="51">
        <v>100</v>
      </c>
      <c r="CN26" s="8"/>
      <c r="CO26" s="8"/>
      <c r="CP26" s="8"/>
      <c r="CQ26" s="8"/>
      <c r="CR26" s="8"/>
      <c r="CS26" s="8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</row>
    <row r="27" spans="1:140" ht="48" hidden="1" x14ac:dyDescent="0.3">
      <c r="A27" s="7">
        <v>22</v>
      </c>
      <c r="B27" s="7" t="s">
        <v>1082</v>
      </c>
      <c r="C27" s="13" t="s">
        <v>700</v>
      </c>
      <c r="D27" s="13" t="s">
        <v>701</v>
      </c>
      <c r="E27" s="13" t="s">
        <v>702</v>
      </c>
      <c r="F27" s="13" t="s">
        <v>703</v>
      </c>
      <c r="G27" s="13" t="s">
        <v>704</v>
      </c>
      <c r="H27" s="13" t="s">
        <v>39</v>
      </c>
      <c r="I27" s="13" t="s">
        <v>40</v>
      </c>
      <c r="J27" s="13" t="s">
        <v>679</v>
      </c>
      <c r="K27" s="13">
        <v>4</v>
      </c>
      <c r="L27" s="13" t="s">
        <v>28</v>
      </c>
      <c r="M27" s="14" t="s">
        <v>705</v>
      </c>
      <c r="N27" s="13" t="s">
        <v>68</v>
      </c>
      <c r="O27" s="13" t="s">
        <v>30</v>
      </c>
      <c r="P27" s="13" t="s">
        <v>44</v>
      </c>
      <c r="Q27" s="15">
        <v>620</v>
      </c>
      <c r="R27" s="15">
        <v>29400</v>
      </c>
      <c r="S27" s="16">
        <v>18228000</v>
      </c>
      <c r="T27" s="17" t="s">
        <v>71</v>
      </c>
      <c r="U27" s="17" t="s">
        <v>70</v>
      </c>
      <c r="V27" s="15">
        <v>15</v>
      </c>
      <c r="W27" s="16">
        <v>15</v>
      </c>
      <c r="X27" s="16">
        <v>15</v>
      </c>
      <c r="Y27" s="16">
        <v>15</v>
      </c>
      <c r="Z27" s="16">
        <v>60</v>
      </c>
      <c r="AA27" s="16">
        <v>10</v>
      </c>
      <c r="AB27" s="51">
        <v>70</v>
      </c>
      <c r="AC27" s="8">
        <v>50</v>
      </c>
      <c r="AD27" s="8">
        <v>50</v>
      </c>
      <c r="AE27" s="8">
        <v>50</v>
      </c>
      <c r="AF27" s="8">
        <v>50</v>
      </c>
      <c r="AG27" s="8">
        <v>200</v>
      </c>
      <c r="AH27" s="8">
        <v>50</v>
      </c>
      <c r="AI27" s="51">
        <v>250</v>
      </c>
      <c r="AJ27" s="8">
        <v>28</v>
      </c>
      <c r="AK27" s="8">
        <v>28</v>
      </c>
      <c r="AL27" s="8">
        <v>28</v>
      </c>
      <c r="AM27" s="8">
        <v>28</v>
      </c>
      <c r="AN27" s="8">
        <v>112</v>
      </c>
      <c r="AO27" s="8">
        <v>18</v>
      </c>
      <c r="AP27" s="51">
        <v>130</v>
      </c>
      <c r="AQ27" s="8"/>
      <c r="AR27" s="8"/>
      <c r="AS27" s="8"/>
      <c r="AT27" s="8"/>
      <c r="AU27" s="8"/>
      <c r="AV27" s="8"/>
      <c r="AW27" s="51"/>
      <c r="AX27" s="8"/>
      <c r="AY27" s="8"/>
      <c r="AZ27" s="8"/>
      <c r="BA27" s="8"/>
      <c r="BB27" s="8"/>
      <c r="BC27" s="8"/>
      <c r="BD27" s="51"/>
      <c r="BE27" s="8">
        <v>4</v>
      </c>
      <c r="BF27" s="8">
        <v>4</v>
      </c>
      <c r="BG27" s="8">
        <v>4</v>
      </c>
      <c r="BH27" s="8">
        <v>4</v>
      </c>
      <c r="BI27" s="8">
        <v>16</v>
      </c>
      <c r="BJ27" s="8">
        <v>4</v>
      </c>
      <c r="BK27" s="51">
        <v>20</v>
      </c>
      <c r="BL27" s="8"/>
      <c r="BM27" s="8"/>
      <c r="BN27" s="8"/>
      <c r="BO27" s="8"/>
      <c r="BP27" s="8"/>
      <c r="BQ27" s="8"/>
      <c r="BR27" s="51"/>
      <c r="BS27" s="8">
        <v>10</v>
      </c>
      <c r="BT27" s="8">
        <v>10</v>
      </c>
      <c r="BU27" s="8">
        <v>10</v>
      </c>
      <c r="BV27" s="8">
        <v>10</v>
      </c>
      <c r="BW27" s="8">
        <v>40</v>
      </c>
      <c r="BX27" s="8">
        <v>10</v>
      </c>
      <c r="BY27" s="51">
        <v>50</v>
      </c>
      <c r="BZ27" s="8"/>
      <c r="CA27" s="8"/>
      <c r="CB27" s="8"/>
      <c r="CC27" s="8"/>
      <c r="CD27" s="8"/>
      <c r="CE27" s="8"/>
      <c r="CF27" s="51"/>
      <c r="CG27" s="8">
        <v>11</v>
      </c>
      <c r="CH27" s="8">
        <v>10</v>
      </c>
      <c r="CI27" s="8">
        <v>10</v>
      </c>
      <c r="CJ27" s="8">
        <v>11</v>
      </c>
      <c r="CK27" s="8">
        <v>42</v>
      </c>
      <c r="CL27" s="8">
        <v>8</v>
      </c>
      <c r="CM27" s="51">
        <v>50</v>
      </c>
      <c r="CN27" s="8">
        <v>10</v>
      </c>
      <c r="CO27" s="8">
        <v>10</v>
      </c>
      <c r="CP27" s="8">
        <v>10</v>
      </c>
      <c r="CQ27" s="8">
        <v>10</v>
      </c>
      <c r="CR27" s="8">
        <v>40</v>
      </c>
      <c r="CS27" s="8">
        <v>10.000000000000007</v>
      </c>
      <c r="CT27" s="51">
        <v>50.000000000000007</v>
      </c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</row>
    <row r="28" spans="1:140" ht="38.4" hidden="1" x14ac:dyDescent="0.3">
      <c r="A28" s="7">
        <v>23</v>
      </c>
      <c r="B28" s="7" t="s">
        <v>1083</v>
      </c>
      <c r="C28" s="13" t="s">
        <v>857</v>
      </c>
      <c r="D28" s="13" t="s">
        <v>858</v>
      </c>
      <c r="E28" s="13" t="s">
        <v>859</v>
      </c>
      <c r="F28" s="13" t="s">
        <v>860</v>
      </c>
      <c r="G28" s="13" t="s">
        <v>861</v>
      </c>
      <c r="H28" s="13" t="s">
        <v>25</v>
      </c>
      <c r="I28" s="13" t="s">
        <v>862</v>
      </c>
      <c r="J28" s="13" t="s">
        <v>863</v>
      </c>
      <c r="K28" s="13">
        <v>4</v>
      </c>
      <c r="L28" s="13" t="s">
        <v>42</v>
      </c>
      <c r="M28" s="14" t="s">
        <v>864</v>
      </c>
      <c r="N28" s="13" t="s">
        <v>68</v>
      </c>
      <c r="O28" s="13" t="s">
        <v>30</v>
      </c>
      <c r="P28" s="13" t="s">
        <v>44</v>
      </c>
      <c r="Q28" s="15">
        <v>1400</v>
      </c>
      <c r="R28" s="15">
        <v>150000</v>
      </c>
      <c r="S28" s="16">
        <v>210000000</v>
      </c>
      <c r="T28" s="17" t="s">
        <v>71</v>
      </c>
      <c r="U28" s="17" t="s">
        <v>70</v>
      </c>
      <c r="V28" s="15">
        <v>300</v>
      </c>
      <c r="W28" s="16">
        <v>300</v>
      </c>
      <c r="X28" s="16">
        <v>300</v>
      </c>
      <c r="Y28" s="16">
        <v>300</v>
      </c>
      <c r="Z28" s="16">
        <v>1200</v>
      </c>
      <c r="AA28" s="16">
        <v>200</v>
      </c>
      <c r="AB28" s="51">
        <v>1400</v>
      </c>
      <c r="AC28" s="8"/>
      <c r="AD28" s="8"/>
      <c r="AE28" s="8"/>
      <c r="AF28" s="8"/>
      <c r="AG28" s="8"/>
      <c r="AH28" s="8"/>
      <c r="AI28" s="51"/>
      <c r="AJ28" s="8"/>
      <c r="AK28" s="8"/>
      <c r="AL28" s="8"/>
      <c r="AM28" s="8"/>
      <c r="AN28" s="8"/>
      <c r="AO28" s="8"/>
      <c r="AP28" s="51"/>
      <c r="AQ28" s="8"/>
      <c r="AR28" s="8"/>
      <c r="AS28" s="8"/>
      <c r="AT28" s="8"/>
      <c r="AU28" s="8"/>
      <c r="AV28" s="8"/>
      <c r="AW28" s="51"/>
      <c r="AX28" s="8"/>
      <c r="AY28" s="8"/>
      <c r="AZ28" s="8"/>
      <c r="BA28" s="8"/>
      <c r="BB28" s="8"/>
      <c r="BC28" s="8"/>
      <c r="BD28" s="51"/>
      <c r="BE28" s="8"/>
      <c r="BF28" s="8"/>
      <c r="BG28" s="8"/>
      <c r="BH28" s="8"/>
      <c r="BI28" s="8"/>
      <c r="BJ28" s="8"/>
      <c r="BK28" s="51"/>
      <c r="BL28" s="8"/>
      <c r="BM28" s="8"/>
      <c r="BN28" s="8"/>
      <c r="BO28" s="8"/>
      <c r="BP28" s="8"/>
      <c r="BQ28" s="8"/>
      <c r="BR28" s="51"/>
      <c r="BS28" s="8"/>
      <c r="BT28" s="8"/>
      <c r="BU28" s="8"/>
      <c r="BV28" s="8"/>
      <c r="BW28" s="8"/>
      <c r="BX28" s="8"/>
      <c r="BY28" s="51"/>
      <c r="BZ28" s="8"/>
      <c r="CA28" s="8"/>
      <c r="CB28" s="8"/>
      <c r="CC28" s="8"/>
      <c r="CD28" s="8"/>
      <c r="CE28" s="8"/>
      <c r="CF28" s="51"/>
      <c r="CG28" s="8"/>
      <c r="CH28" s="8"/>
      <c r="CI28" s="8"/>
      <c r="CJ28" s="8"/>
      <c r="CK28" s="8"/>
      <c r="CL28" s="8"/>
      <c r="CM28" s="51"/>
      <c r="CN28" s="8"/>
      <c r="CO28" s="8"/>
      <c r="CP28" s="8"/>
      <c r="CQ28" s="8"/>
      <c r="CR28" s="8"/>
      <c r="CS28" s="8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</row>
    <row r="29" spans="1:140" ht="28.8" hidden="1" x14ac:dyDescent="0.3">
      <c r="A29" s="7">
        <v>24</v>
      </c>
      <c r="B29" s="7" t="s">
        <v>1084</v>
      </c>
      <c r="C29" s="13" t="s">
        <v>596</v>
      </c>
      <c r="D29" s="13" t="s">
        <v>597</v>
      </c>
      <c r="E29" s="13" t="s">
        <v>598</v>
      </c>
      <c r="F29" s="13" t="s">
        <v>599</v>
      </c>
      <c r="G29" s="13" t="s">
        <v>600</v>
      </c>
      <c r="H29" s="13" t="s">
        <v>25</v>
      </c>
      <c r="I29" s="13" t="s">
        <v>601</v>
      </c>
      <c r="J29" s="13" t="s">
        <v>602</v>
      </c>
      <c r="K29" s="13">
        <v>2</v>
      </c>
      <c r="L29" s="13" t="s">
        <v>47</v>
      </c>
      <c r="M29" s="14" t="s">
        <v>603</v>
      </c>
      <c r="N29" s="13" t="s">
        <v>604</v>
      </c>
      <c r="O29" s="13" t="s">
        <v>605</v>
      </c>
      <c r="P29" s="13" t="s">
        <v>31</v>
      </c>
      <c r="Q29" s="15">
        <v>1122300</v>
      </c>
      <c r="R29" s="15">
        <v>1050</v>
      </c>
      <c r="S29" s="16">
        <v>1178415000</v>
      </c>
      <c r="T29" s="17" t="s">
        <v>607</v>
      </c>
      <c r="U29" s="17" t="s">
        <v>606</v>
      </c>
      <c r="V29" s="17"/>
      <c r="W29" s="17"/>
      <c r="X29" s="17"/>
      <c r="Y29" s="17"/>
      <c r="Z29" s="17"/>
      <c r="AA29" s="17"/>
      <c r="AB29" s="51"/>
      <c r="AC29" s="8"/>
      <c r="AD29" s="8"/>
      <c r="AE29" s="8"/>
      <c r="AF29" s="8"/>
      <c r="AG29" s="8"/>
      <c r="AH29" s="8"/>
      <c r="AI29" s="51"/>
      <c r="AJ29" s="8">
        <v>87500</v>
      </c>
      <c r="AK29" s="8">
        <v>87500</v>
      </c>
      <c r="AL29" s="8">
        <v>87500</v>
      </c>
      <c r="AM29" s="8">
        <v>87500</v>
      </c>
      <c r="AN29" s="8">
        <v>350000</v>
      </c>
      <c r="AO29" s="8">
        <v>58300</v>
      </c>
      <c r="AP29" s="51">
        <v>408300</v>
      </c>
      <c r="AQ29" s="8"/>
      <c r="AR29" s="8"/>
      <c r="AS29" s="8"/>
      <c r="AT29" s="8"/>
      <c r="AU29" s="8"/>
      <c r="AV29" s="8"/>
      <c r="AW29" s="51"/>
      <c r="AX29" s="8">
        <v>7500</v>
      </c>
      <c r="AY29" s="8">
        <v>7500</v>
      </c>
      <c r="AZ29" s="8">
        <v>7500</v>
      </c>
      <c r="BA29" s="8">
        <v>7500</v>
      </c>
      <c r="BB29" s="8">
        <v>30000</v>
      </c>
      <c r="BC29" s="8">
        <v>5000</v>
      </c>
      <c r="BD29" s="51">
        <v>35000</v>
      </c>
      <c r="BE29" s="8">
        <v>18000</v>
      </c>
      <c r="BF29" s="8">
        <v>18000</v>
      </c>
      <c r="BG29" s="8">
        <v>18000</v>
      </c>
      <c r="BH29" s="8">
        <v>18000</v>
      </c>
      <c r="BI29" s="8">
        <v>72000</v>
      </c>
      <c r="BJ29" s="8">
        <v>13000</v>
      </c>
      <c r="BK29" s="51">
        <v>85000</v>
      </c>
      <c r="BL29" s="8"/>
      <c r="BM29" s="8"/>
      <c r="BN29" s="8"/>
      <c r="BO29" s="8"/>
      <c r="BP29" s="8"/>
      <c r="BQ29" s="8"/>
      <c r="BR29" s="51"/>
      <c r="BS29" s="8">
        <v>20000</v>
      </c>
      <c r="BT29" s="8">
        <v>20000</v>
      </c>
      <c r="BU29" s="8">
        <v>20000</v>
      </c>
      <c r="BV29" s="8">
        <v>20000</v>
      </c>
      <c r="BW29" s="8">
        <v>80000</v>
      </c>
      <c r="BX29" s="8">
        <v>20000</v>
      </c>
      <c r="BY29" s="51">
        <v>100000</v>
      </c>
      <c r="BZ29" s="8"/>
      <c r="CA29" s="8"/>
      <c r="CB29" s="8"/>
      <c r="CC29" s="8"/>
      <c r="CD29" s="8"/>
      <c r="CE29" s="8"/>
      <c r="CF29" s="51"/>
      <c r="CG29" s="8">
        <v>6400</v>
      </c>
      <c r="CH29" s="8">
        <v>6400</v>
      </c>
      <c r="CI29" s="8">
        <v>6400</v>
      </c>
      <c r="CJ29" s="8">
        <v>6400</v>
      </c>
      <c r="CK29" s="8">
        <v>25600</v>
      </c>
      <c r="CL29" s="8">
        <v>4400</v>
      </c>
      <c r="CM29" s="51">
        <v>30000</v>
      </c>
      <c r="CN29" s="8">
        <v>2600</v>
      </c>
      <c r="CO29" s="8">
        <v>2600</v>
      </c>
      <c r="CP29" s="8">
        <v>2600</v>
      </c>
      <c r="CQ29" s="8">
        <v>2600</v>
      </c>
      <c r="CR29" s="8">
        <v>10400</v>
      </c>
      <c r="CS29" s="8">
        <v>2600</v>
      </c>
      <c r="CT29" s="51">
        <v>13000</v>
      </c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8">
        <v>10000</v>
      </c>
      <c r="DJ29" s="8">
        <v>10000</v>
      </c>
      <c r="DK29" s="8">
        <v>10000</v>
      </c>
      <c r="DL29" s="8">
        <v>10000</v>
      </c>
      <c r="DM29" s="8">
        <v>40000</v>
      </c>
      <c r="DN29" s="8">
        <v>0</v>
      </c>
      <c r="DO29" s="51">
        <v>40000</v>
      </c>
      <c r="DP29" s="8">
        <v>55000</v>
      </c>
      <c r="DQ29" s="8">
        <v>55000</v>
      </c>
      <c r="DR29" s="8">
        <v>55000</v>
      </c>
      <c r="DS29" s="8">
        <v>55000</v>
      </c>
      <c r="DT29" s="8">
        <v>220000</v>
      </c>
      <c r="DU29" s="8">
        <v>36000</v>
      </c>
      <c r="DV29" s="51">
        <v>256000</v>
      </c>
      <c r="DW29" s="8">
        <v>17000</v>
      </c>
      <c r="DX29" s="8">
        <v>17000</v>
      </c>
      <c r="DY29" s="8">
        <v>17000</v>
      </c>
      <c r="DZ29" s="8">
        <v>17000</v>
      </c>
      <c r="EA29" s="8">
        <v>68000</v>
      </c>
      <c r="EB29" s="8">
        <v>17000</v>
      </c>
      <c r="EC29" s="51">
        <v>85000</v>
      </c>
      <c r="ED29" s="8">
        <v>15000</v>
      </c>
      <c r="EE29" s="8">
        <v>15000</v>
      </c>
      <c r="EF29" s="8">
        <v>15000</v>
      </c>
      <c r="EG29" s="8">
        <v>16000</v>
      </c>
      <c r="EH29" s="8">
        <v>61000</v>
      </c>
      <c r="EI29" s="8">
        <v>9000</v>
      </c>
      <c r="EJ29" s="51">
        <v>70000</v>
      </c>
    </row>
    <row r="30" spans="1:140" ht="38.4" hidden="1" x14ac:dyDescent="0.3">
      <c r="A30" s="7">
        <v>25</v>
      </c>
      <c r="B30" s="7" t="s">
        <v>1085</v>
      </c>
      <c r="C30" s="13" t="s">
        <v>122</v>
      </c>
      <c r="D30" s="13" t="s">
        <v>123</v>
      </c>
      <c r="E30" s="13" t="s">
        <v>124</v>
      </c>
      <c r="F30" s="13" t="s">
        <v>125</v>
      </c>
      <c r="G30" s="13" t="s">
        <v>126</v>
      </c>
      <c r="H30" s="13" t="s">
        <v>25</v>
      </c>
      <c r="I30" s="13" t="s">
        <v>127</v>
      </c>
      <c r="J30" s="13" t="s">
        <v>128</v>
      </c>
      <c r="K30" s="13">
        <v>4</v>
      </c>
      <c r="L30" s="13" t="s">
        <v>28</v>
      </c>
      <c r="M30" s="14">
        <v>893115758824</v>
      </c>
      <c r="N30" s="13" t="s">
        <v>129</v>
      </c>
      <c r="O30" s="13" t="s">
        <v>30</v>
      </c>
      <c r="P30" s="13" t="s">
        <v>31</v>
      </c>
      <c r="Q30" s="15">
        <v>59000</v>
      </c>
      <c r="R30" s="15">
        <v>7000</v>
      </c>
      <c r="S30" s="16">
        <v>413000000</v>
      </c>
      <c r="T30" s="17" t="s">
        <v>131</v>
      </c>
      <c r="U30" s="17" t="s">
        <v>130</v>
      </c>
      <c r="V30" s="15">
        <v>12500</v>
      </c>
      <c r="W30" s="16">
        <v>12500</v>
      </c>
      <c r="X30" s="16">
        <v>12500</v>
      </c>
      <c r="Y30" s="16">
        <v>12500</v>
      </c>
      <c r="Z30" s="16">
        <v>50000</v>
      </c>
      <c r="AA30" s="16">
        <v>8000</v>
      </c>
      <c r="AB30" s="51">
        <v>58000</v>
      </c>
      <c r="AC30" s="8"/>
      <c r="AD30" s="8"/>
      <c r="AE30" s="8"/>
      <c r="AF30" s="8"/>
      <c r="AG30" s="8"/>
      <c r="AH30" s="8"/>
      <c r="AI30" s="51"/>
      <c r="AJ30" s="8"/>
      <c r="AK30" s="8"/>
      <c r="AL30" s="8"/>
      <c r="AM30" s="8"/>
      <c r="AN30" s="8"/>
      <c r="AO30" s="8"/>
      <c r="AP30" s="51"/>
      <c r="AQ30" s="8"/>
      <c r="AR30" s="8"/>
      <c r="AS30" s="8"/>
      <c r="AT30" s="8"/>
      <c r="AU30" s="8"/>
      <c r="AV30" s="8"/>
      <c r="AW30" s="51"/>
      <c r="AX30" s="8"/>
      <c r="AY30" s="8"/>
      <c r="AZ30" s="8"/>
      <c r="BA30" s="8"/>
      <c r="BB30" s="8"/>
      <c r="BC30" s="8"/>
      <c r="BD30" s="51"/>
      <c r="BE30" s="8"/>
      <c r="BF30" s="8"/>
      <c r="BG30" s="8"/>
      <c r="BH30" s="8"/>
      <c r="BI30" s="8"/>
      <c r="BJ30" s="8"/>
      <c r="BK30" s="51"/>
      <c r="BL30" s="8"/>
      <c r="BM30" s="8"/>
      <c r="BN30" s="8"/>
      <c r="BO30" s="8"/>
      <c r="BP30" s="8"/>
      <c r="BQ30" s="8"/>
      <c r="BR30" s="51"/>
      <c r="BS30" s="8"/>
      <c r="BT30" s="8"/>
      <c r="BU30" s="8"/>
      <c r="BV30" s="8"/>
      <c r="BW30" s="8"/>
      <c r="BX30" s="8"/>
      <c r="BY30" s="51"/>
      <c r="BZ30" s="8"/>
      <c r="CA30" s="8"/>
      <c r="CB30" s="8"/>
      <c r="CC30" s="8"/>
      <c r="CD30" s="8"/>
      <c r="CE30" s="8"/>
      <c r="CF30" s="51"/>
      <c r="CG30" s="8"/>
      <c r="CH30" s="8"/>
      <c r="CI30" s="8"/>
      <c r="CJ30" s="8"/>
      <c r="CK30" s="8"/>
      <c r="CL30" s="8"/>
      <c r="CM30" s="51"/>
      <c r="CN30" s="8"/>
      <c r="CO30" s="8"/>
      <c r="CP30" s="8"/>
      <c r="CQ30" s="8"/>
      <c r="CR30" s="8"/>
      <c r="CS30" s="8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8">
        <v>200</v>
      </c>
      <c r="DX30" s="8">
        <v>200</v>
      </c>
      <c r="DY30" s="8">
        <v>200</v>
      </c>
      <c r="DZ30" s="8">
        <v>200</v>
      </c>
      <c r="EA30" s="8">
        <v>0</v>
      </c>
      <c r="EB30" s="8">
        <v>200</v>
      </c>
      <c r="EC30" s="51">
        <v>1000</v>
      </c>
      <c r="ED30" s="51"/>
      <c r="EE30" s="51"/>
      <c r="EF30" s="51"/>
      <c r="EG30" s="51"/>
      <c r="EH30" s="51"/>
      <c r="EI30" s="51"/>
      <c r="EJ30" s="51"/>
    </row>
    <row r="31" spans="1:140" ht="25.8" hidden="1" customHeight="1" x14ac:dyDescent="0.3">
      <c r="A31" s="7">
        <v>26</v>
      </c>
      <c r="B31" s="7" t="s">
        <v>1086</v>
      </c>
      <c r="C31" s="13" t="s">
        <v>800</v>
      </c>
      <c r="D31" s="13" t="s">
        <v>801</v>
      </c>
      <c r="E31" s="13" t="s">
        <v>802</v>
      </c>
      <c r="F31" s="13" t="s">
        <v>803</v>
      </c>
      <c r="G31" s="13" t="s">
        <v>224</v>
      </c>
      <c r="H31" s="13" t="s">
        <v>39</v>
      </c>
      <c r="I31" s="13" t="s">
        <v>90</v>
      </c>
      <c r="J31" s="13" t="s">
        <v>91</v>
      </c>
      <c r="K31" s="13">
        <v>2</v>
      </c>
      <c r="L31" s="13" t="s">
        <v>42</v>
      </c>
      <c r="M31" s="14" t="s">
        <v>804</v>
      </c>
      <c r="N31" s="13" t="s">
        <v>805</v>
      </c>
      <c r="O31" s="13" t="s">
        <v>30</v>
      </c>
      <c r="P31" s="13" t="s">
        <v>69</v>
      </c>
      <c r="Q31" s="15">
        <v>35000</v>
      </c>
      <c r="R31" s="15">
        <v>45965</v>
      </c>
      <c r="S31" s="16">
        <v>1608775000</v>
      </c>
      <c r="T31" s="17" t="s">
        <v>807</v>
      </c>
      <c r="U31" s="17" t="s">
        <v>806</v>
      </c>
      <c r="V31" s="15">
        <v>7000</v>
      </c>
      <c r="W31" s="16">
        <v>7000</v>
      </c>
      <c r="X31" s="16">
        <v>8000</v>
      </c>
      <c r="Y31" s="16">
        <v>8000</v>
      </c>
      <c r="Z31" s="16">
        <v>30000</v>
      </c>
      <c r="AA31" s="16">
        <v>5000</v>
      </c>
      <c r="AB31" s="51">
        <v>35000</v>
      </c>
      <c r="AC31" s="8"/>
      <c r="AD31" s="8"/>
      <c r="AE31" s="8"/>
      <c r="AF31" s="8"/>
      <c r="AG31" s="8"/>
      <c r="AH31" s="8"/>
      <c r="AI31" s="51"/>
      <c r="AJ31" s="8"/>
      <c r="AK31" s="8"/>
      <c r="AL31" s="8"/>
      <c r="AM31" s="8"/>
      <c r="AN31" s="8"/>
      <c r="AO31" s="8"/>
      <c r="AP31" s="51"/>
      <c r="AQ31" s="8"/>
      <c r="AR31" s="8"/>
      <c r="AS31" s="8"/>
      <c r="AT31" s="8"/>
      <c r="AU31" s="8"/>
      <c r="AV31" s="8"/>
      <c r="AW31" s="51"/>
      <c r="AX31" s="8"/>
      <c r="AY31" s="8"/>
      <c r="AZ31" s="8"/>
      <c r="BA31" s="8"/>
      <c r="BB31" s="8"/>
      <c r="BC31" s="8"/>
      <c r="BD31" s="51"/>
      <c r="BE31" s="8"/>
      <c r="BF31" s="8"/>
      <c r="BG31" s="8"/>
      <c r="BH31" s="8"/>
      <c r="BI31" s="8"/>
      <c r="BJ31" s="8"/>
      <c r="BK31" s="51"/>
      <c r="BL31" s="8"/>
      <c r="BM31" s="8"/>
      <c r="BN31" s="8"/>
      <c r="BO31" s="8"/>
      <c r="BP31" s="8"/>
      <c r="BQ31" s="8"/>
      <c r="BR31" s="51"/>
      <c r="BS31" s="8"/>
      <c r="BT31" s="8"/>
      <c r="BU31" s="8"/>
      <c r="BV31" s="8"/>
      <c r="BW31" s="8"/>
      <c r="BX31" s="8"/>
      <c r="BY31" s="51"/>
      <c r="BZ31" s="8"/>
      <c r="CA31" s="8"/>
      <c r="CB31" s="8"/>
      <c r="CC31" s="8"/>
      <c r="CD31" s="8"/>
      <c r="CE31" s="8"/>
      <c r="CF31" s="51"/>
      <c r="CG31" s="8"/>
      <c r="CH31" s="8"/>
      <c r="CI31" s="8"/>
      <c r="CJ31" s="8"/>
      <c r="CK31" s="8"/>
      <c r="CL31" s="8"/>
      <c r="CM31" s="51"/>
      <c r="CN31" s="8"/>
      <c r="CO31" s="8"/>
      <c r="CP31" s="8"/>
      <c r="CQ31" s="8"/>
      <c r="CR31" s="8"/>
      <c r="CS31" s="8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</row>
    <row r="32" spans="1:140" ht="28.8" hidden="1" x14ac:dyDescent="0.3">
      <c r="A32" s="7">
        <v>27</v>
      </c>
      <c r="B32" s="7" t="s">
        <v>1087</v>
      </c>
      <c r="C32" s="13" t="s">
        <v>288</v>
      </c>
      <c r="D32" s="13" t="s">
        <v>289</v>
      </c>
      <c r="E32" s="13" t="s">
        <v>290</v>
      </c>
      <c r="F32" s="13" t="s">
        <v>291</v>
      </c>
      <c r="G32" s="13" t="s">
        <v>292</v>
      </c>
      <c r="H32" s="13" t="s">
        <v>25</v>
      </c>
      <c r="I32" s="13" t="s">
        <v>199</v>
      </c>
      <c r="J32" s="13" t="s">
        <v>293</v>
      </c>
      <c r="K32" s="13">
        <v>1</v>
      </c>
      <c r="L32" s="13" t="s">
        <v>55</v>
      </c>
      <c r="M32" s="14">
        <v>599112027923</v>
      </c>
      <c r="N32" s="13" t="s">
        <v>294</v>
      </c>
      <c r="O32" s="13" t="s">
        <v>58</v>
      </c>
      <c r="P32" s="13" t="s">
        <v>31</v>
      </c>
      <c r="Q32" s="15">
        <v>224400</v>
      </c>
      <c r="R32" s="15">
        <v>1260</v>
      </c>
      <c r="S32" s="16">
        <v>282744000</v>
      </c>
      <c r="T32" s="17" t="s">
        <v>296</v>
      </c>
      <c r="U32" s="17" t="s">
        <v>295</v>
      </c>
      <c r="V32" s="15">
        <v>25000</v>
      </c>
      <c r="W32" s="16">
        <v>25000</v>
      </c>
      <c r="X32" s="16">
        <v>25000</v>
      </c>
      <c r="Y32" s="16">
        <v>15000</v>
      </c>
      <c r="Z32" s="16">
        <v>90000</v>
      </c>
      <c r="AA32" s="16">
        <v>15000</v>
      </c>
      <c r="AB32" s="51">
        <v>105000</v>
      </c>
      <c r="AC32" s="8">
        <v>320</v>
      </c>
      <c r="AD32" s="8">
        <v>320</v>
      </c>
      <c r="AE32" s="8">
        <v>320</v>
      </c>
      <c r="AF32" s="8">
        <v>320</v>
      </c>
      <c r="AG32" s="8">
        <v>1280</v>
      </c>
      <c r="AH32" s="8">
        <v>320</v>
      </c>
      <c r="AI32" s="51">
        <v>1600</v>
      </c>
      <c r="AJ32" s="8">
        <v>2700</v>
      </c>
      <c r="AK32" s="8">
        <v>2700</v>
      </c>
      <c r="AL32" s="8">
        <v>2700</v>
      </c>
      <c r="AM32" s="8">
        <v>2700</v>
      </c>
      <c r="AN32" s="8">
        <v>10800</v>
      </c>
      <c r="AO32" s="8">
        <v>1800</v>
      </c>
      <c r="AP32" s="51">
        <v>12600</v>
      </c>
      <c r="AQ32" s="8">
        <v>450</v>
      </c>
      <c r="AR32" s="8">
        <v>450</v>
      </c>
      <c r="AS32" s="8">
        <v>450</v>
      </c>
      <c r="AT32" s="8">
        <v>450</v>
      </c>
      <c r="AU32" s="8">
        <v>1800</v>
      </c>
      <c r="AV32" s="8">
        <v>400</v>
      </c>
      <c r="AW32" s="51">
        <v>2200</v>
      </c>
      <c r="AX32" s="8"/>
      <c r="AY32" s="8"/>
      <c r="AZ32" s="8"/>
      <c r="BA32" s="8"/>
      <c r="BB32" s="8"/>
      <c r="BC32" s="8"/>
      <c r="BD32" s="51"/>
      <c r="BE32" s="8">
        <v>2000</v>
      </c>
      <c r="BF32" s="8">
        <v>2000</v>
      </c>
      <c r="BG32" s="8">
        <v>2000</v>
      </c>
      <c r="BH32" s="8">
        <v>2000</v>
      </c>
      <c r="BI32" s="8">
        <v>8000</v>
      </c>
      <c r="BJ32" s="8">
        <v>1500</v>
      </c>
      <c r="BK32" s="51">
        <v>9500</v>
      </c>
      <c r="BL32" s="8"/>
      <c r="BM32" s="8"/>
      <c r="BN32" s="8"/>
      <c r="BO32" s="8"/>
      <c r="BP32" s="8"/>
      <c r="BQ32" s="8"/>
      <c r="BR32" s="51"/>
      <c r="BS32" s="8">
        <v>1400</v>
      </c>
      <c r="BT32" s="8">
        <v>1400</v>
      </c>
      <c r="BU32" s="8">
        <v>1400</v>
      </c>
      <c r="BV32" s="8">
        <v>1400</v>
      </c>
      <c r="BW32" s="8">
        <v>5600</v>
      </c>
      <c r="BX32" s="8">
        <v>1400</v>
      </c>
      <c r="BY32" s="51">
        <v>7000</v>
      </c>
      <c r="BZ32" s="8"/>
      <c r="CA32" s="8"/>
      <c r="CB32" s="8"/>
      <c r="CC32" s="8"/>
      <c r="CD32" s="8"/>
      <c r="CE32" s="8"/>
      <c r="CF32" s="51"/>
      <c r="CG32" s="8">
        <v>1800</v>
      </c>
      <c r="CH32" s="8">
        <v>1800</v>
      </c>
      <c r="CI32" s="8">
        <v>1800</v>
      </c>
      <c r="CJ32" s="8">
        <v>1800</v>
      </c>
      <c r="CK32" s="8">
        <v>7200</v>
      </c>
      <c r="CL32" s="8">
        <v>1300</v>
      </c>
      <c r="CM32" s="51">
        <v>8500</v>
      </c>
      <c r="CN32" s="8">
        <v>1580</v>
      </c>
      <c r="CO32" s="8">
        <v>1580</v>
      </c>
      <c r="CP32" s="8">
        <v>1580</v>
      </c>
      <c r="CQ32" s="8">
        <v>1580</v>
      </c>
      <c r="CR32" s="8">
        <v>6320</v>
      </c>
      <c r="CS32" s="8">
        <v>1580</v>
      </c>
      <c r="CT32" s="51">
        <v>7900</v>
      </c>
      <c r="CU32" s="8">
        <v>900</v>
      </c>
      <c r="CV32" s="8">
        <v>900</v>
      </c>
      <c r="CW32" s="8">
        <v>900</v>
      </c>
      <c r="CX32" s="8">
        <v>900</v>
      </c>
      <c r="CY32" s="8">
        <v>3600</v>
      </c>
      <c r="CZ32" s="8">
        <v>0</v>
      </c>
      <c r="DA32" s="51">
        <v>3600</v>
      </c>
      <c r="DB32" s="8">
        <v>8000</v>
      </c>
      <c r="DC32" s="8">
        <v>11000</v>
      </c>
      <c r="DD32" s="8">
        <v>11000</v>
      </c>
      <c r="DE32" s="8">
        <v>10000</v>
      </c>
      <c r="DF32" s="8">
        <v>40000</v>
      </c>
      <c r="DG32" s="8">
        <v>6000</v>
      </c>
      <c r="DH32" s="51">
        <v>46000</v>
      </c>
      <c r="DI32" s="8">
        <v>500</v>
      </c>
      <c r="DJ32" s="8">
        <v>500</v>
      </c>
      <c r="DK32" s="8">
        <v>500</v>
      </c>
      <c r="DL32" s="8">
        <v>500</v>
      </c>
      <c r="DM32" s="8">
        <v>2000</v>
      </c>
      <c r="DN32" s="8">
        <v>0</v>
      </c>
      <c r="DO32" s="51">
        <v>2000</v>
      </c>
      <c r="DP32" s="8">
        <v>2250</v>
      </c>
      <c r="DQ32" s="8">
        <v>2250</v>
      </c>
      <c r="DR32" s="8">
        <v>2250</v>
      </c>
      <c r="DS32" s="8">
        <v>2250</v>
      </c>
      <c r="DT32" s="8">
        <v>9000</v>
      </c>
      <c r="DU32" s="8">
        <v>1500</v>
      </c>
      <c r="DV32" s="51">
        <v>10500</v>
      </c>
      <c r="DW32" s="8">
        <v>1000</v>
      </c>
      <c r="DX32" s="8">
        <v>1000</v>
      </c>
      <c r="DY32" s="8">
        <v>1000</v>
      </c>
      <c r="DZ32" s="8">
        <v>1000</v>
      </c>
      <c r="EA32" s="8">
        <v>4000</v>
      </c>
      <c r="EB32" s="8">
        <v>1000</v>
      </c>
      <c r="EC32" s="51">
        <v>5000</v>
      </c>
      <c r="ED32" s="8">
        <v>600</v>
      </c>
      <c r="EE32" s="8">
        <v>600</v>
      </c>
      <c r="EF32" s="8">
        <v>600</v>
      </c>
      <c r="EG32" s="8">
        <v>700</v>
      </c>
      <c r="EH32" s="8">
        <v>2500</v>
      </c>
      <c r="EI32" s="8">
        <v>500</v>
      </c>
      <c r="EJ32" s="51">
        <v>3000</v>
      </c>
    </row>
    <row r="33" spans="1:140" ht="45" hidden="1" customHeight="1" x14ac:dyDescent="0.3">
      <c r="A33" s="7">
        <v>28</v>
      </c>
      <c r="B33" s="7" t="s">
        <v>1088</v>
      </c>
      <c r="C33" s="13" t="s">
        <v>354</v>
      </c>
      <c r="D33" s="13" t="s">
        <v>355</v>
      </c>
      <c r="E33" s="13" t="s">
        <v>356</v>
      </c>
      <c r="F33" s="13" t="s">
        <v>357</v>
      </c>
      <c r="G33" s="13" t="s">
        <v>358</v>
      </c>
      <c r="H33" s="13" t="s">
        <v>359</v>
      </c>
      <c r="I33" s="13" t="s">
        <v>360</v>
      </c>
      <c r="J33" s="13" t="s">
        <v>361</v>
      </c>
      <c r="K33" s="13">
        <v>1</v>
      </c>
      <c r="L33" s="13" t="s">
        <v>28</v>
      </c>
      <c r="M33" s="14" t="s">
        <v>362</v>
      </c>
      <c r="N33" s="13" t="s">
        <v>363</v>
      </c>
      <c r="O33" s="13" t="s">
        <v>80</v>
      </c>
      <c r="P33" s="13" t="s">
        <v>44</v>
      </c>
      <c r="Q33" s="15">
        <v>8895</v>
      </c>
      <c r="R33" s="15">
        <v>57750</v>
      </c>
      <c r="S33" s="16">
        <v>513686250</v>
      </c>
      <c r="T33" s="17" t="s">
        <v>296</v>
      </c>
      <c r="U33" s="17" t="s">
        <v>295</v>
      </c>
      <c r="V33" s="15">
        <v>400</v>
      </c>
      <c r="W33" s="16">
        <v>400</v>
      </c>
      <c r="X33" s="16">
        <v>400</v>
      </c>
      <c r="Y33" s="16">
        <v>300</v>
      </c>
      <c r="Z33" s="16">
        <v>1500</v>
      </c>
      <c r="AA33" s="16">
        <v>250</v>
      </c>
      <c r="AB33" s="51">
        <v>1750</v>
      </c>
      <c r="AC33" s="8">
        <v>640</v>
      </c>
      <c r="AD33" s="8">
        <v>640</v>
      </c>
      <c r="AE33" s="8">
        <v>640</v>
      </c>
      <c r="AF33" s="8">
        <v>640</v>
      </c>
      <c r="AG33" s="8">
        <v>2560</v>
      </c>
      <c r="AH33" s="8">
        <v>640</v>
      </c>
      <c r="AI33" s="51">
        <v>3200</v>
      </c>
      <c r="AJ33" s="8">
        <v>150</v>
      </c>
      <c r="AK33" s="8">
        <v>150</v>
      </c>
      <c r="AL33" s="8">
        <v>150</v>
      </c>
      <c r="AM33" s="8">
        <v>150</v>
      </c>
      <c r="AN33" s="8">
        <v>600</v>
      </c>
      <c r="AO33" s="8">
        <v>95</v>
      </c>
      <c r="AP33" s="51">
        <v>695</v>
      </c>
      <c r="AQ33" s="8"/>
      <c r="AR33" s="8"/>
      <c r="AS33" s="8"/>
      <c r="AT33" s="8"/>
      <c r="AU33" s="8"/>
      <c r="AV33" s="8"/>
      <c r="AW33" s="51"/>
      <c r="AX33" s="8"/>
      <c r="AY33" s="8"/>
      <c r="AZ33" s="8"/>
      <c r="BA33" s="8"/>
      <c r="BB33" s="8"/>
      <c r="BC33" s="8"/>
      <c r="BD33" s="51"/>
      <c r="BE33" s="8">
        <v>110</v>
      </c>
      <c r="BF33" s="8">
        <v>110</v>
      </c>
      <c r="BG33" s="8">
        <v>110</v>
      </c>
      <c r="BH33" s="8">
        <v>110</v>
      </c>
      <c r="BI33" s="8">
        <v>440</v>
      </c>
      <c r="BJ33" s="8">
        <v>60</v>
      </c>
      <c r="BK33" s="51">
        <v>500</v>
      </c>
      <c r="BL33" s="8"/>
      <c r="BM33" s="8"/>
      <c r="BN33" s="8"/>
      <c r="BO33" s="8"/>
      <c r="BP33" s="8"/>
      <c r="BQ33" s="8"/>
      <c r="BR33" s="51"/>
      <c r="BS33" s="8">
        <v>104</v>
      </c>
      <c r="BT33" s="8">
        <v>104</v>
      </c>
      <c r="BU33" s="8">
        <v>104</v>
      </c>
      <c r="BV33" s="8">
        <v>104</v>
      </c>
      <c r="BW33" s="8">
        <v>416</v>
      </c>
      <c r="BX33" s="8">
        <v>104</v>
      </c>
      <c r="BY33" s="51">
        <v>520</v>
      </c>
      <c r="BZ33" s="8"/>
      <c r="CA33" s="8"/>
      <c r="CB33" s="8"/>
      <c r="CC33" s="8"/>
      <c r="CD33" s="8"/>
      <c r="CE33" s="8"/>
      <c r="CF33" s="51"/>
      <c r="CG33" s="8">
        <v>96</v>
      </c>
      <c r="CH33" s="8">
        <v>96</v>
      </c>
      <c r="CI33" s="8">
        <v>96</v>
      </c>
      <c r="CJ33" s="8">
        <v>96</v>
      </c>
      <c r="CK33" s="8">
        <v>384</v>
      </c>
      <c r="CL33" s="8">
        <v>66</v>
      </c>
      <c r="CM33" s="51">
        <v>450</v>
      </c>
      <c r="CN33" s="8">
        <v>100</v>
      </c>
      <c r="CO33" s="8">
        <v>100</v>
      </c>
      <c r="CP33" s="8">
        <v>100</v>
      </c>
      <c r="CQ33" s="8">
        <v>100</v>
      </c>
      <c r="CR33" s="8">
        <v>400</v>
      </c>
      <c r="CS33" s="8">
        <v>100</v>
      </c>
      <c r="CT33" s="51">
        <v>500</v>
      </c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8">
        <v>210</v>
      </c>
      <c r="DQ33" s="8">
        <v>210</v>
      </c>
      <c r="DR33" s="8">
        <v>210</v>
      </c>
      <c r="DS33" s="8">
        <v>210</v>
      </c>
      <c r="DT33" s="8">
        <v>840</v>
      </c>
      <c r="DU33" s="8">
        <v>140</v>
      </c>
      <c r="DV33" s="51">
        <v>980</v>
      </c>
      <c r="DW33" s="8">
        <v>60</v>
      </c>
      <c r="DX33" s="8">
        <v>60</v>
      </c>
      <c r="DY33" s="8">
        <v>60</v>
      </c>
      <c r="DZ33" s="8">
        <v>60</v>
      </c>
      <c r="EA33" s="8">
        <v>240</v>
      </c>
      <c r="EB33" s="8">
        <v>60</v>
      </c>
      <c r="EC33" s="51">
        <v>300</v>
      </c>
      <c r="ED33" s="51"/>
      <c r="EE33" s="51"/>
      <c r="EF33" s="51"/>
      <c r="EG33" s="51"/>
      <c r="EH33" s="51"/>
      <c r="EI33" s="51"/>
      <c r="EJ33" s="51"/>
    </row>
    <row r="34" spans="1:140" ht="48" hidden="1" x14ac:dyDescent="0.3">
      <c r="A34" s="7">
        <v>29</v>
      </c>
      <c r="B34" s="7" t="s">
        <v>1089</v>
      </c>
      <c r="C34" s="13" t="s">
        <v>662</v>
      </c>
      <c r="D34" s="13" t="s">
        <v>663</v>
      </c>
      <c r="E34" s="13" t="s">
        <v>664</v>
      </c>
      <c r="F34" s="13" t="s">
        <v>661</v>
      </c>
      <c r="G34" s="13" t="s">
        <v>208</v>
      </c>
      <c r="H34" s="13" t="s">
        <v>25</v>
      </c>
      <c r="I34" s="13" t="s">
        <v>665</v>
      </c>
      <c r="J34" s="13" t="s">
        <v>666</v>
      </c>
      <c r="K34" s="13">
        <v>2</v>
      </c>
      <c r="L34" s="13" t="s">
        <v>28</v>
      </c>
      <c r="M34" s="14" t="s">
        <v>667</v>
      </c>
      <c r="N34" s="13" t="s">
        <v>668</v>
      </c>
      <c r="O34" s="13" t="s">
        <v>30</v>
      </c>
      <c r="P34" s="13" t="s">
        <v>31</v>
      </c>
      <c r="Q34" s="15">
        <v>1673500</v>
      </c>
      <c r="R34" s="15">
        <v>1068</v>
      </c>
      <c r="S34" s="16">
        <v>1787298000</v>
      </c>
      <c r="T34" s="17" t="s">
        <v>670</v>
      </c>
      <c r="U34" s="17" t="s">
        <v>669</v>
      </c>
      <c r="V34" s="17"/>
      <c r="W34" s="17"/>
      <c r="X34" s="17"/>
      <c r="Y34" s="17"/>
      <c r="Z34" s="17"/>
      <c r="AA34" s="17"/>
      <c r="AB34" s="51"/>
      <c r="AC34" s="8"/>
      <c r="AD34" s="8"/>
      <c r="AE34" s="8"/>
      <c r="AF34" s="8"/>
      <c r="AG34" s="8"/>
      <c r="AH34" s="8"/>
      <c r="AI34" s="51"/>
      <c r="AJ34" s="8">
        <v>24900</v>
      </c>
      <c r="AK34" s="8">
        <v>24900</v>
      </c>
      <c r="AL34" s="8">
        <v>24900</v>
      </c>
      <c r="AM34" s="8">
        <v>24900</v>
      </c>
      <c r="AN34" s="8">
        <v>99600</v>
      </c>
      <c r="AO34" s="8">
        <v>16600</v>
      </c>
      <c r="AP34" s="51">
        <v>116200</v>
      </c>
      <c r="AQ34" s="8"/>
      <c r="AR34" s="8"/>
      <c r="AS34" s="8"/>
      <c r="AT34" s="8"/>
      <c r="AU34" s="8"/>
      <c r="AV34" s="8"/>
      <c r="AW34" s="51"/>
      <c r="AX34" s="8">
        <v>13000</v>
      </c>
      <c r="AY34" s="8">
        <v>13000</v>
      </c>
      <c r="AZ34" s="8">
        <v>13000</v>
      </c>
      <c r="BA34" s="8">
        <v>13000</v>
      </c>
      <c r="BB34" s="8">
        <v>52000</v>
      </c>
      <c r="BC34" s="8">
        <v>8000</v>
      </c>
      <c r="BD34" s="51">
        <v>60000</v>
      </c>
      <c r="BE34" s="8">
        <v>80000</v>
      </c>
      <c r="BF34" s="8">
        <v>80000</v>
      </c>
      <c r="BG34" s="8">
        <v>80000</v>
      </c>
      <c r="BH34" s="8">
        <v>80000</v>
      </c>
      <c r="BI34" s="8">
        <v>320000</v>
      </c>
      <c r="BJ34" s="8">
        <v>40000</v>
      </c>
      <c r="BK34" s="51">
        <v>360000</v>
      </c>
      <c r="BL34" s="8">
        <v>21000</v>
      </c>
      <c r="BM34" s="8">
        <v>21000</v>
      </c>
      <c r="BN34" s="8">
        <v>21000</v>
      </c>
      <c r="BO34" s="8">
        <v>21000</v>
      </c>
      <c r="BP34" s="8">
        <v>84000</v>
      </c>
      <c r="BQ34" s="8">
        <v>20000</v>
      </c>
      <c r="BR34" s="51">
        <v>104000</v>
      </c>
      <c r="BS34" s="8"/>
      <c r="BT34" s="8"/>
      <c r="BU34" s="8"/>
      <c r="BV34" s="8"/>
      <c r="BW34" s="8"/>
      <c r="BX34" s="8"/>
      <c r="BY34" s="51"/>
      <c r="BZ34" s="8"/>
      <c r="CA34" s="8"/>
      <c r="CB34" s="8"/>
      <c r="CC34" s="8"/>
      <c r="CD34" s="8"/>
      <c r="CE34" s="8"/>
      <c r="CF34" s="51"/>
      <c r="CG34" s="8">
        <v>64200</v>
      </c>
      <c r="CH34" s="8">
        <v>64300</v>
      </c>
      <c r="CI34" s="8">
        <v>64200</v>
      </c>
      <c r="CJ34" s="8">
        <v>64300</v>
      </c>
      <c r="CK34" s="8">
        <v>257000</v>
      </c>
      <c r="CL34" s="8">
        <v>43000</v>
      </c>
      <c r="CM34" s="51">
        <v>300000</v>
      </c>
      <c r="CN34" s="8"/>
      <c r="CO34" s="8"/>
      <c r="CP34" s="8"/>
      <c r="CQ34" s="8"/>
      <c r="CR34" s="8"/>
      <c r="CS34" s="8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8">
        <v>125000</v>
      </c>
      <c r="DQ34" s="8">
        <v>125000</v>
      </c>
      <c r="DR34" s="8">
        <v>125000</v>
      </c>
      <c r="DS34" s="8">
        <v>125000</v>
      </c>
      <c r="DT34" s="8">
        <v>500000</v>
      </c>
      <c r="DU34" s="8">
        <v>83300</v>
      </c>
      <c r="DV34" s="51">
        <v>583300</v>
      </c>
      <c r="DW34" s="51"/>
      <c r="DX34" s="51"/>
      <c r="DY34" s="51"/>
      <c r="DZ34" s="51"/>
      <c r="EA34" s="51"/>
      <c r="EB34" s="51"/>
      <c r="EC34" s="51"/>
      <c r="ED34" s="8">
        <v>30000</v>
      </c>
      <c r="EE34" s="8">
        <v>30000</v>
      </c>
      <c r="EF34" s="8">
        <v>30000</v>
      </c>
      <c r="EG34" s="8">
        <v>35000</v>
      </c>
      <c r="EH34" s="8">
        <v>125000</v>
      </c>
      <c r="EI34" s="8">
        <v>25000</v>
      </c>
      <c r="EJ34" s="51">
        <v>150000</v>
      </c>
    </row>
    <row r="35" spans="1:140" ht="48" hidden="1" x14ac:dyDescent="0.3">
      <c r="A35" s="7">
        <v>30</v>
      </c>
      <c r="B35" s="7" t="s">
        <v>1090</v>
      </c>
      <c r="C35" s="13" t="s">
        <v>997</v>
      </c>
      <c r="D35" s="13" t="s">
        <v>998</v>
      </c>
      <c r="E35" s="13" t="s">
        <v>999</v>
      </c>
      <c r="F35" s="13" t="s">
        <v>1000</v>
      </c>
      <c r="G35" s="13" t="s">
        <v>1001</v>
      </c>
      <c r="H35" s="13" t="s">
        <v>25</v>
      </c>
      <c r="I35" s="13" t="s">
        <v>244</v>
      </c>
      <c r="J35" s="13" t="s">
        <v>1002</v>
      </c>
      <c r="K35" s="13">
        <v>2</v>
      </c>
      <c r="L35" s="13" t="s">
        <v>680</v>
      </c>
      <c r="M35" s="14" t="s">
        <v>1003</v>
      </c>
      <c r="N35" s="13" t="s">
        <v>1004</v>
      </c>
      <c r="O35" s="13" t="s">
        <v>1005</v>
      </c>
      <c r="P35" s="13" t="s">
        <v>31</v>
      </c>
      <c r="Q35" s="15">
        <v>46000</v>
      </c>
      <c r="R35" s="15">
        <v>39500</v>
      </c>
      <c r="S35" s="16">
        <v>1817000000</v>
      </c>
      <c r="T35" s="17" t="s">
        <v>1007</v>
      </c>
      <c r="U35" s="17" t="s">
        <v>1006</v>
      </c>
      <c r="V35" s="15">
        <v>10000</v>
      </c>
      <c r="W35" s="16">
        <v>10000</v>
      </c>
      <c r="X35" s="16">
        <v>10000</v>
      </c>
      <c r="Y35" s="16">
        <v>10000</v>
      </c>
      <c r="Z35" s="16">
        <v>40000</v>
      </c>
      <c r="AA35" s="16">
        <v>6000</v>
      </c>
      <c r="AB35" s="51">
        <v>46000</v>
      </c>
      <c r="AC35" s="8"/>
      <c r="AD35" s="8"/>
      <c r="AE35" s="8"/>
      <c r="AF35" s="8"/>
      <c r="AG35" s="8"/>
      <c r="AH35" s="8"/>
      <c r="AI35" s="51"/>
      <c r="AJ35" s="8"/>
      <c r="AK35" s="8"/>
      <c r="AL35" s="8"/>
      <c r="AM35" s="8"/>
      <c r="AN35" s="8"/>
      <c r="AO35" s="8"/>
      <c r="AP35" s="51"/>
      <c r="AQ35" s="8"/>
      <c r="AR35" s="8"/>
      <c r="AS35" s="8"/>
      <c r="AT35" s="8"/>
      <c r="AU35" s="8"/>
      <c r="AV35" s="8"/>
      <c r="AW35" s="51"/>
      <c r="AX35" s="8"/>
      <c r="AY35" s="8"/>
      <c r="AZ35" s="8"/>
      <c r="BA35" s="8"/>
      <c r="BB35" s="8"/>
      <c r="BC35" s="8"/>
      <c r="BD35" s="51"/>
      <c r="BE35" s="8"/>
      <c r="BF35" s="8"/>
      <c r="BG35" s="8"/>
      <c r="BH35" s="8"/>
      <c r="BI35" s="8"/>
      <c r="BJ35" s="8"/>
      <c r="BK35" s="51"/>
      <c r="BL35" s="8"/>
      <c r="BM35" s="8"/>
      <c r="BN35" s="8"/>
      <c r="BO35" s="8"/>
      <c r="BP35" s="8"/>
      <c r="BQ35" s="8"/>
      <c r="BR35" s="51"/>
      <c r="BS35" s="8"/>
      <c r="BT35" s="8"/>
      <c r="BU35" s="8"/>
      <c r="BV35" s="8"/>
      <c r="BW35" s="8"/>
      <c r="BX35" s="8"/>
      <c r="BY35" s="51"/>
      <c r="BZ35" s="8"/>
      <c r="CA35" s="8"/>
      <c r="CB35" s="8"/>
      <c r="CC35" s="8"/>
      <c r="CD35" s="8"/>
      <c r="CE35" s="8"/>
      <c r="CF35" s="51"/>
      <c r="CG35" s="8"/>
      <c r="CH35" s="8"/>
      <c r="CI35" s="8"/>
      <c r="CJ35" s="8"/>
      <c r="CK35" s="8"/>
      <c r="CL35" s="8"/>
      <c r="CM35" s="51"/>
      <c r="CN35" s="8"/>
      <c r="CO35" s="8"/>
      <c r="CP35" s="8"/>
      <c r="CQ35" s="8"/>
      <c r="CR35" s="8"/>
      <c r="CS35" s="8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</row>
    <row r="36" spans="1:140" ht="57.6" hidden="1" x14ac:dyDescent="0.3">
      <c r="A36" s="7">
        <v>31</v>
      </c>
      <c r="B36" s="7" t="s">
        <v>1091</v>
      </c>
      <c r="C36" s="13" t="s">
        <v>375</v>
      </c>
      <c r="D36" s="13" t="s">
        <v>376</v>
      </c>
      <c r="E36" s="13" t="s">
        <v>377</v>
      </c>
      <c r="F36" s="13" t="s">
        <v>378</v>
      </c>
      <c r="G36" s="13" t="s">
        <v>379</v>
      </c>
      <c r="H36" s="13" t="s">
        <v>312</v>
      </c>
      <c r="I36" s="13" t="s">
        <v>40</v>
      </c>
      <c r="J36" s="13" t="s">
        <v>380</v>
      </c>
      <c r="K36" s="13">
        <v>4</v>
      </c>
      <c r="L36" s="13" t="s">
        <v>42</v>
      </c>
      <c r="M36" s="14" t="s">
        <v>381</v>
      </c>
      <c r="N36" s="13" t="s">
        <v>382</v>
      </c>
      <c r="O36" s="13" t="s">
        <v>30</v>
      </c>
      <c r="P36" s="13" t="s">
        <v>69</v>
      </c>
      <c r="Q36" s="15">
        <v>10700</v>
      </c>
      <c r="R36" s="15">
        <v>39900</v>
      </c>
      <c r="S36" s="16">
        <v>426930000</v>
      </c>
      <c r="T36" s="17" t="s">
        <v>384</v>
      </c>
      <c r="U36" s="17" t="s">
        <v>383</v>
      </c>
      <c r="V36" s="15">
        <v>2000</v>
      </c>
      <c r="W36" s="16">
        <v>2000</v>
      </c>
      <c r="X36" s="16">
        <v>2600</v>
      </c>
      <c r="Y36" s="16">
        <v>2600</v>
      </c>
      <c r="Z36" s="16">
        <v>9200</v>
      </c>
      <c r="AA36" s="16">
        <v>1500</v>
      </c>
      <c r="AB36" s="51">
        <v>10700</v>
      </c>
      <c r="AC36" s="8"/>
      <c r="AD36" s="8"/>
      <c r="AE36" s="8"/>
      <c r="AF36" s="8"/>
      <c r="AG36" s="8"/>
      <c r="AH36" s="8"/>
      <c r="AI36" s="51"/>
      <c r="AJ36" s="8"/>
      <c r="AK36" s="8"/>
      <c r="AL36" s="8"/>
      <c r="AM36" s="8"/>
      <c r="AN36" s="8"/>
      <c r="AO36" s="8"/>
      <c r="AP36" s="51"/>
      <c r="AQ36" s="8"/>
      <c r="AR36" s="8"/>
      <c r="AS36" s="8"/>
      <c r="AT36" s="8"/>
      <c r="AU36" s="8"/>
      <c r="AV36" s="8"/>
      <c r="AW36" s="51"/>
      <c r="AX36" s="8"/>
      <c r="AY36" s="8"/>
      <c r="AZ36" s="8"/>
      <c r="BA36" s="8"/>
      <c r="BB36" s="8"/>
      <c r="BC36" s="8"/>
      <c r="BD36" s="51"/>
      <c r="BE36" s="8"/>
      <c r="BF36" s="8"/>
      <c r="BG36" s="8"/>
      <c r="BH36" s="8"/>
      <c r="BI36" s="8"/>
      <c r="BJ36" s="8"/>
      <c r="BK36" s="51"/>
      <c r="BL36" s="8"/>
      <c r="BM36" s="8"/>
      <c r="BN36" s="8"/>
      <c r="BO36" s="8"/>
      <c r="BP36" s="8"/>
      <c r="BQ36" s="8"/>
      <c r="BR36" s="51"/>
      <c r="BS36" s="8"/>
      <c r="BT36" s="8"/>
      <c r="BU36" s="8"/>
      <c r="BV36" s="8"/>
      <c r="BW36" s="8"/>
      <c r="BX36" s="8"/>
      <c r="BY36" s="51"/>
      <c r="BZ36" s="8"/>
      <c r="CA36" s="8"/>
      <c r="CB36" s="8"/>
      <c r="CC36" s="8"/>
      <c r="CD36" s="8"/>
      <c r="CE36" s="8"/>
      <c r="CF36" s="51"/>
      <c r="CG36" s="8"/>
      <c r="CH36" s="8"/>
      <c r="CI36" s="8"/>
      <c r="CJ36" s="8"/>
      <c r="CK36" s="8"/>
      <c r="CL36" s="8"/>
      <c r="CM36" s="51"/>
      <c r="CN36" s="8"/>
      <c r="CO36" s="8"/>
      <c r="CP36" s="8"/>
      <c r="CQ36" s="8"/>
      <c r="CR36" s="8"/>
      <c r="CS36" s="8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</row>
    <row r="37" spans="1:140" ht="38.4" hidden="1" x14ac:dyDescent="0.3">
      <c r="A37" s="7">
        <v>32</v>
      </c>
      <c r="B37" s="7" t="s">
        <v>1093</v>
      </c>
      <c r="C37" s="13" t="s">
        <v>929</v>
      </c>
      <c r="D37" s="13" t="s">
        <v>930</v>
      </c>
      <c r="E37" s="13" t="s">
        <v>931</v>
      </c>
      <c r="F37" s="13" t="s">
        <v>925</v>
      </c>
      <c r="G37" s="13" t="s">
        <v>292</v>
      </c>
      <c r="H37" s="13" t="s">
        <v>25</v>
      </c>
      <c r="I37" s="13" t="s">
        <v>244</v>
      </c>
      <c r="J37" s="13" t="s">
        <v>932</v>
      </c>
      <c r="K37" s="13">
        <v>4</v>
      </c>
      <c r="L37" s="13" t="s">
        <v>28</v>
      </c>
      <c r="M37" s="14">
        <v>893110118500</v>
      </c>
      <c r="N37" s="13" t="s">
        <v>933</v>
      </c>
      <c r="O37" s="13" t="s">
        <v>30</v>
      </c>
      <c r="P37" s="13" t="s">
        <v>934</v>
      </c>
      <c r="Q37" s="15">
        <v>1174000</v>
      </c>
      <c r="R37" s="15">
        <v>1600</v>
      </c>
      <c r="S37" s="16">
        <v>1878400000</v>
      </c>
      <c r="T37" s="17" t="s">
        <v>936</v>
      </c>
      <c r="U37" s="17" t="s">
        <v>935</v>
      </c>
      <c r="V37" s="15">
        <v>75000</v>
      </c>
      <c r="W37" s="16">
        <v>75000</v>
      </c>
      <c r="X37" s="16">
        <v>75000</v>
      </c>
      <c r="Y37" s="16">
        <v>75000</v>
      </c>
      <c r="Z37" s="16">
        <v>300000</v>
      </c>
      <c r="AA37" s="16">
        <v>50000</v>
      </c>
      <c r="AB37" s="51">
        <v>350000</v>
      </c>
      <c r="AC37" s="8"/>
      <c r="AD37" s="8"/>
      <c r="AE37" s="8"/>
      <c r="AF37" s="8"/>
      <c r="AG37" s="8"/>
      <c r="AH37" s="8"/>
      <c r="AI37" s="51"/>
      <c r="AJ37" s="8">
        <v>30000</v>
      </c>
      <c r="AK37" s="8">
        <v>30000</v>
      </c>
      <c r="AL37" s="8">
        <v>30000</v>
      </c>
      <c r="AM37" s="8">
        <v>30000</v>
      </c>
      <c r="AN37" s="8">
        <v>120000</v>
      </c>
      <c r="AO37" s="8">
        <v>20000</v>
      </c>
      <c r="AP37" s="51">
        <v>140000</v>
      </c>
      <c r="AQ37" s="8"/>
      <c r="AR37" s="8"/>
      <c r="AS37" s="8"/>
      <c r="AT37" s="8"/>
      <c r="AU37" s="8"/>
      <c r="AV37" s="8"/>
      <c r="AW37" s="51"/>
      <c r="AX37" s="8"/>
      <c r="AY37" s="8"/>
      <c r="AZ37" s="8"/>
      <c r="BA37" s="8"/>
      <c r="BB37" s="8"/>
      <c r="BC37" s="8"/>
      <c r="BD37" s="51"/>
      <c r="BE37" s="8">
        <v>17000</v>
      </c>
      <c r="BF37" s="8">
        <v>17000</v>
      </c>
      <c r="BG37" s="8">
        <v>17000</v>
      </c>
      <c r="BH37" s="8">
        <v>17000</v>
      </c>
      <c r="BI37" s="8">
        <v>68000</v>
      </c>
      <c r="BJ37" s="8">
        <v>12000</v>
      </c>
      <c r="BK37" s="51">
        <v>80000</v>
      </c>
      <c r="BL37" s="8"/>
      <c r="BM37" s="8"/>
      <c r="BN37" s="8"/>
      <c r="BO37" s="8"/>
      <c r="BP37" s="8"/>
      <c r="BQ37" s="8"/>
      <c r="BR37" s="51"/>
      <c r="BS37" s="8">
        <v>16800</v>
      </c>
      <c r="BT37" s="8">
        <v>16800</v>
      </c>
      <c r="BU37" s="8">
        <v>16800</v>
      </c>
      <c r="BV37" s="8">
        <v>16800</v>
      </c>
      <c r="BW37" s="8">
        <v>67200</v>
      </c>
      <c r="BX37" s="8">
        <v>16800</v>
      </c>
      <c r="BY37" s="51">
        <v>84000</v>
      </c>
      <c r="BZ37" s="8"/>
      <c r="CA37" s="8"/>
      <c r="CB37" s="8"/>
      <c r="CC37" s="8"/>
      <c r="CD37" s="8"/>
      <c r="CE37" s="8"/>
      <c r="CF37" s="51"/>
      <c r="CG37" s="8">
        <v>10700</v>
      </c>
      <c r="CH37" s="8">
        <v>10700</v>
      </c>
      <c r="CI37" s="8">
        <v>10700</v>
      </c>
      <c r="CJ37" s="8">
        <v>10750</v>
      </c>
      <c r="CK37" s="8">
        <v>42850</v>
      </c>
      <c r="CL37" s="8">
        <v>7150</v>
      </c>
      <c r="CM37" s="51">
        <v>50000</v>
      </c>
      <c r="CN37" s="8">
        <v>35000</v>
      </c>
      <c r="CO37" s="8">
        <v>35000</v>
      </c>
      <c r="CP37" s="8">
        <v>35000</v>
      </c>
      <c r="CQ37" s="8">
        <v>35000</v>
      </c>
      <c r="CR37" s="8">
        <v>140000</v>
      </c>
      <c r="CS37" s="8">
        <v>10000</v>
      </c>
      <c r="CT37" s="51">
        <v>150000</v>
      </c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8">
        <v>25000</v>
      </c>
      <c r="DJ37" s="8">
        <v>25000</v>
      </c>
      <c r="DK37" s="8">
        <v>25000</v>
      </c>
      <c r="DL37" s="8">
        <v>25000</v>
      </c>
      <c r="DM37" s="8">
        <v>100000</v>
      </c>
      <c r="DN37" s="8">
        <v>20000</v>
      </c>
      <c r="DO37" s="51">
        <v>120000</v>
      </c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8">
        <v>40000</v>
      </c>
      <c r="EE37" s="8">
        <v>40000</v>
      </c>
      <c r="EF37" s="8">
        <v>40000</v>
      </c>
      <c r="EG37" s="8">
        <v>50000</v>
      </c>
      <c r="EH37" s="8">
        <v>170000</v>
      </c>
      <c r="EI37" s="8">
        <v>30000</v>
      </c>
      <c r="EJ37" s="51">
        <v>200000</v>
      </c>
    </row>
    <row r="38" spans="1:140" ht="48" hidden="1" x14ac:dyDescent="0.3">
      <c r="A38" s="7">
        <v>33</v>
      </c>
      <c r="B38" s="7" t="s">
        <v>1094</v>
      </c>
      <c r="C38" s="13" t="s">
        <v>467</v>
      </c>
      <c r="D38" s="13" t="s">
        <v>468</v>
      </c>
      <c r="E38" s="13" t="s">
        <v>469</v>
      </c>
      <c r="F38" s="13" t="s">
        <v>470</v>
      </c>
      <c r="G38" s="13" t="s">
        <v>461</v>
      </c>
      <c r="H38" s="13" t="s">
        <v>25</v>
      </c>
      <c r="I38" s="13" t="s">
        <v>471</v>
      </c>
      <c r="J38" s="13" t="s">
        <v>472</v>
      </c>
      <c r="K38" s="13">
        <v>4</v>
      </c>
      <c r="L38" s="13" t="s">
        <v>473</v>
      </c>
      <c r="M38" s="14" t="s">
        <v>474</v>
      </c>
      <c r="N38" s="13" t="s">
        <v>475</v>
      </c>
      <c r="O38" s="13" t="s">
        <v>476</v>
      </c>
      <c r="P38" s="13" t="s">
        <v>31</v>
      </c>
      <c r="Q38" s="15">
        <v>782000</v>
      </c>
      <c r="R38" s="15">
        <v>2499</v>
      </c>
      <c r="S38" s="16">
        <v>1954218000</v>
      </c>
      <c r="T38" s="17" t="s">
        <v>478</v>
      </c>
      <c r="U38" s="17" t="s">
        <v>477</v>
      </c>
      <c r="V38" s="15">
        <v>10000</v>
      </c>
      <c r="W38" s="16">
        <v>10000</v>
      </c>
      <c r="X38" s="16">
        <v>10000</v>
      </c>
      <c r="Y38" s="16">
        <v>10000</v>
      </c>
      <c r="Z38" s="16">
        <v>40000</v>
      </c>
      <c r="AA38" s="16">
        <v>6000</v>
      </c>
      <c r="AB38" s="51">
        <v>46000</v>
      </c>
      <c r="AC38" s="8"/>
      <c r="AD38" s="8"/>
      <c r="AE38" s="8"/>
      <c r="AF38" s="8"/>
      <c r="AG38" s="8"/>
      <c r="AH38" s="8"/>
      <c r="AI38" s="51"/>
      <c r="AJ38" s="8">
        <v>25000</v>
      </c>
      <c r="AK38" s="8">
        <v>25000</v>
      </c>
      <c r="AL38" s="8">
        <v>25000</v>
      </c>
      <c r="AM38" s="8">
        <v>25000</v>
      </c>
      <c r="AN38" s="8">
        <v>100000</v>
      </c>
      <c r="AO38" s="8">
        <v>16000</v>
      </c>
      <c r="AP38" s="51">
        <v>116000</v>
      </c>
      <c r="AQ38" s="8"/>
      <c r="AR38" s="8"/>
      <c r="AS38" s="8"/>
      <c r="AT38" s="8"/>
      <c r="AU38" s="8"/>
      <c r="AV38" s="8"/>
      <c r="AW38" s="51"/>
      <c r="AX38" s="8"/>
      <c r="AY38" s="8"/>
      <c r="AZ38" s="8"/>
      <c r="BA38" s="8"/>
      <c r="BB38" s="8"/>
      <c r="BC38" s="8"/>
      <c r="BD38" s="51"/>
      <c r="BE38" s="8">
        <v>22000</v>
      </c>
      <c r="BF38" s="8">
        <v>22000</v>
      </c>
      <c r="BG38" s="8">
        <v>22000</v>
      </c>
      <c r="BH38" s="8">
        <v>22000</v>
      </c>
      <c r="BI38" s="8">
        <v>88000</v>
      </c>
      <c r="BJ38" s="8">
        <v>12000</v>
      </c>
      <c r="BK38" s="51">
        <v>100000</v>
      </c>
      <c r="BL38" s="8"/>
      <c r="BM38" s="8"/>
      <c r="BN38" s="8"/>
      <c r="BO38" s="8"/>
      <c r="BP38" s="8"/>
      <c r="BQ38" s="8"/>
      <c r="BR38" s="51"/>
      <c r="BS38" s="8">
        <v>40000</v>
      </c>
      <c r="BT38" s="8">
        <v>40000</v>
      </c>
      <c r="BU38" s="8">
        <v>40000</v>
      </c>
      <c r="BV38" s="8">
        <v>40000</v>
      </c>
      <c r="BW38" s="8">
        <v>160000</v>
      </c>
      <c r="BX38" s="8">
        <v>40000</v>
      </c>
      <c r="BY38" s="51">
        <v>200000</v>
      </c>
      <c r="BZ38" s="8"/>
      <c r="CA38" s="8"/>
      <c r="CB38" s="8"/>
      <c r="CC38" s="8"/>
      <c r="CD38" s="8"/>
      <c r="CE38" s="8"/>
      <c r="CF38" s="51"/>
      <c r="CG38" s="8">
        <v>53500</v>
      </c>
      <c r="CH38" s="8">
        <v>53500</v>
      </c>
      <c r="CI38" s="8">
        <v>53500</v>
      </c>
      <c r="CJ38" s="8">
        <v>53500</v>
      </c>
      <c r="CK38" s="8">
        <v>214000</v>
      </c>
      <c r="CL38" s="8">
        <v>36000</v>
      </c>
      <c r="CM38" s="51">
        <v>250000</v>
      </c>
      <c r="CN38" s="8"/>
      <c r="CO38" s="8"/>
      <c r="CP38" s="8"/>
      <c r="CQ38" s="8"/>
      <c r="CR38" s="8"/>
      <c r="CS38" s="8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8">
        <v>6000</v>
      </c>
      <c r="DX38" s="8">
        <v>6000</v>
      </c>
      <c r="DY38" s="8">
        <v>6000</v>
      </c>
      <c r="DZ38" s="8">
        <v>6000</v>
      </c>
      <c r="EA38" s="8">
        <v>24000</v>
      </c>
      <c r="EB38" s="8">
        <v>6000</v>
      </c>
      <c r="EC38" s="51">
        <v>30000</v>
      </c>
      <c r="ED38" s="8">
        <v>8000</v>
      </c>
      <c r="EE38" s="8">
        <v>8000</v>
      </c>
      <c r="EF38" s="8">
        <v>9000</v>
      </c>
      <c r="EG38" s="8">
        <v>10000</v>
      </c>
      <c r="EH38" s="8">
        <v>35000</v>
      </c>
      <c r="EI38" s="8">
        <v>5000</v>
      </c>
      <c r="EJ38" s="51">
        <v>40000</v>
      </c>
    </row>
    <row r="39" spans="1:140" ht="45" hidden="1" customHeight="1" x14ac:dyDescent="0.3">
      <c r="A39" s="7">
        <v>34</v>
      </c>
      <c r="B39" s="7" t="s">
        <v>1095</v>
      </c>
      <c r="C39" s="13" t="s">
        <v>564</v>
      </c>
      <c r="D39" s="13" t="s">
        <v>565</v>
      </c>
      <c r="E39" s="13" t="s">
        <v>566</v>
      </c>
      <c r="F39" s="13" t="s">
        <v>567</v>
      </c>
      <c r="G39" s="13" t="s">
        <v>568</v>
      </c>
      <c r="H39" s="13" t="s">
        <v>25</v>
      </c>
      <c r="I39" s="13" t="s">
        <v>569</v>
      </c>
      <c r="J39" s="13" t="s">
        <v>570</v>
      </c>
      <c r="K39" s="13">
        <v>1</v>
      </c>
      <c r="L39" s="13" t="s">
        <v>42</v>
      </c>
      <c r="M39" s="14" t="s">
        <v>571</v>
      </c>
      <c r="N39" s="13" t="s">
        <v>572</v>
      </c>
      <c r="O39" s="13" t="s">
        <v>573</v>
      </c>
      <c r="P39" s="13" t="s">
        <v>31</v>
      </c>
      <c r="Q39" s="15">
        <v>401880</v>
      </c>
      <c r="R39" s="15">
        <v>4900</v>
      </c>
      <c r="S39" s="16">
        <v>1969212000</v>
      </c>
      <c r="T39" s="17" t="s">
        <v>575</v>
      </c>
      <c r="U39" s="17" t="s">
        <v>574</v>
      </c>
      <c r="V39" s="17"/>
      <c r="W39" s="17"/>
      <c r="X39" s="17"/>
      <c r="Y39" s="17"/>
      <c r="Z39" s="17"/>
      <c r="AA39" s="17"/>
      <c r="AB39" s="51"/>
      <c r="AC39" s="8"/>
      <c r="AD39" s="8"/>
      <c r="AE39" s="8"/>
      <c r="AF39" s="8"/>
      <c r="AG39" s="8"/>
      <c r="AH39" s="8"/>
      <c r="AI39" s="51"/>
      <c r="AJ39" s="8"/>
      <c r="AK39" s="8"/>
      <c r="AL39" s="8"/>
      <c r="AM39" s="8"/>
      <c r="AN39" s="8"/>
      <c r="AO39" s="8"/>
      <c r="AP39" s="51"/>
      <c r="AQ39" s="8"/>
      <c r="AR39" s="8"/>
      <c r="AS39" s="8"/>
      <c r="AT39" s="8"/>
      <c r="AU39" s="8"/>
      <c r="AV39" s="8"/>
      <c r="AW39" s="51"/>
      <c r="AX39" s="8"/>
      <c r="AY39" s="8"/>
      <c r="AZ39" s="8"/>
      <c r="BA39" s="8"/>
      <c r="BB39" s="8"/>
      <c r="BC39" s="8"/>
      <c r="BD39" s="51"/>
      <c r="BE39" s="8">
        <v>15000</v>
      </c>
      <c r="BF39" s="8">
        <v>15000</v>
      </c>
      <c r="BG39" s="8">
        <v>15000</v>
      </c>
      <c r="BH39" s="8">
        <v>15000</v>
      </c>
      <c r="BI39" s="8">
        <v>60000</v>
      </c>
      <c r="BJ39" s="8">
        <v>10000</v>
      </c>
      <c r="BK39" s="51">
        <v>70000</v>
      </c>
      <c r="BL39" s="8">
        <v>1260</v>
      </c>
      <c r="BM39" s="8">
        <v>1260</v>
      </c>
      <c r="BN39" s="8">
        <v>1260</v>
      </c>
      <c r="BO39" s="8">
        <v>1260</v>
      </c>
      <c r="BP39" s="8">
        <v>5040</v>
      </c>
      <c r="BQ39" s="8">
        <v>840</v>
      </c>
      <c r="BR39" s="51">
        <v>5880</v>
      </c>
      <c r="BS39" s="8"/>
      <c r="BT39" s="8"/>
      <c r="BU39" s="8"/>
      <c r="BV39" s="8"/>
      <c r="BW39" s="8"/>
      <c r="BX39" s="8"/>
      <c r="BY39" s="51"/>
      <c r="BZ39" s="8"/>
      <c r="CA39" s="8"/>
      <c r="CB39" s="8"/>
      <c r="CC39" s="8"/>
      <c r="CD39" s="8"/>
      <c r="CE39" s="8"/>
      <c r="CF39" s="51"/>
      <c r="CG39" s="8">
        <v>43000</v>
      </c>
      <c r="CH39" s="8">
        <v>43000</v>
      </c>
      <c r="CI39" s="8">
        <v>43000</v>
      </c>
      <c r="CJ39" s="8">
        <v>43000</v>
      </c>
      <c r="CK39" s="8">
        <v>172000</v>
      </c>
      <c r="CL39" s="8">
        <v>28000</v>
      </c>
      <c r="CM39" s="51">
        <v>200000</v>
      </c>
      <c r="CN39" s="8"/>
      <c r="CO39" s="8"/>
      <c r="CP39" s="8"/>
      <c r="CQ39" s="8"/>
      <c r="CR39" s="8"/>
      <c r="CS39" s="8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8">
        <v>1250</v>
      </c>
      <c r="DJ39" s="8">
        <v>1250</v>
      </c>
      <c r="DK39" s="8">
        <v>1250</v>
      </c>
      <c r="DL39" s="8">
        <v>1250</v>
      </c>
      <c r="DM39" s="8">
        <v>5000</v>
      </c>
      <c r="DN39" s="8">
        <v>1000</v>
      </c>
      <c r="DO39" s="51">
        <v>6000</v>
      </c>
      <c r="DP39" s="8">
        <v>15000</v>
      </c>
      <c r="DQ39" s="8">
        <v>15000</v>
      </c>
      <c r="DR39" s="8">
        <v>15000</v>
      </c>
      <c r="DS39" s="8">
        <v>15000</v>
      </c>
      <c r="DT39" s="8">
        <v>60000</v>
      </c>
      <c r="DU39" s="8">
        <v>10000</v>
      </c>
      <c r="DV39" s="51">
        <v>70000</v>
      </c>
      <c r="DW39" s="8">
        <v>7000</v>
      </c>
      <c r="DX39" s="8">
        <v>7000</v>
      </c>
      <c r="DY39" s="8">
        <v>7000</v>
      </c>
      <c r="DZ39" s="8">
        <v>7000</v>
      </c>
      <c r="EA39" s="8">
        <v>28000</v>
      </c>
      <c r="EB39" s="8">
        <v>7000</v>
      </c>
      <c r="EC39" s="51">
        <v>35000</v>
      </c>
      <c r="ED39" s="8">
        <v>3000</v>
      </c>
      <c r="EE39" s="8">
        <v>3000</v>
      </c>
      <c r="EF39" s="8">
        <v>3500</v>
      </c>
      <c r="EG39" s="8">
        <v>3500</v>
      </c>
      <c r="EH39" s="8">
        <v>13000</v>
      </c>
      <c r="EI39" s="8">
        <v>2000</v>
      </c>
      <c r="EJ39" s="51">
        <v>15000</v>
      </c>
    </row>
    <row r="40" spans="1:140" ht="19.2" hidden="1" x14ac:dyDescent="0.3">
      <c r="A40" s="7">
        <v>35</v>
      </c>
      <c r="B40" s="7" t="s">
        <v>1096</v>
      </c>
      <c r="C40" s="13" t="s">
        <v>514</v>
      </c>
      <c r="D40" s="13" t="s">
        <v>515</v>
      </c>
      <c r="E40" s="13" t="s">
        <v>516</v>
      </c>
      <c r="F40" s="13" t="s">
        <v>517</v>
      </c>
      <c r="G40" s="13" t="s">
        <v>518</v>
      </c>
      <c r="H40" s="13" t="s">
        <v>39</v>
      </c>
      <c r="I40" s="13" t="s">
        <v>40</v>
      </c>
      <c r="J40" s="13" t="s">
        <v>519</v>
      </c>
      <c r="K40" s="13">
        <v>5</v>
      </c>
      <c r="L40" s="13" t="s">
        <v>42</v>
      </c>
      <c r="M40" s="14">
        <v>890410092323</v>
      </c>
      <c r="N40" s="13" t="s">
        <v>520</v>
      </c>
      <c r="O40" s="13" t="s">
        <v>323</v>
      </c>
      <c r="P40" s="13" t="s">
        <v>69</v>
      </c>
      <c r="Q40" s="15">
        <v>18620</v>
      </c>
      <c r="R40" s="15">
        <v>90121</v>
      </c>
      <c r="S40" s="16">
        <v>1678053020</v>
      </c>
      <c r="T40" s="17" t="s">
        <v>522</v>
      </c>
      <c r="U40" s="17" t="s">
        <v>521</v>
      </c>
      <c r="V40" s="15">
        <v>2000</v>
      </c>
      <c r="W40" s="16">
        <v>2000</v>
      </c>
      <c r="X40" s="16">
        <v>2000</v>
      </c>
      <c r="Y40" s="16">
        <v>1000</v>
      </c>
      <c r="Z40" s="16">
        <v>7000</v>
      </c>
      <c r="AA40" s="16">
        <v>1000</v>
      </c>
      <c r="AB40" s="51">
        <v>8000</v>
      </c>
      <c r="AC40" s="8">
        <v>12</v>
      </c>
      <c r="AD40" s="8">
        <v>12</v>
      </c>
      <c r="AE40" s="8">
        <v>12</v>
      </c>
      <c r="AF40" s="8">
        <v>12</v>
      </c>
      <c r="AG40" s="8">
        <v>48</v>
      </c>
      <c r="AH40" s="8">
        <v>12</v>
      </c>
      <c r="AI40" s="51">
        <v>60</v>
      </c>
      <c r="AJ40" s="8">
        <v>420</v>
      </c>
      <c r="AK40" s="8">
        <v>420</v>
      </c>
      <c r="AL40" s="8">
        <v>420</v>
      </c>
      <c r="AM40" s="8">
        <v>420</v>
      </c>
      <c r="AN40" s="8">
        <v>1680</v>
      </c>
      <c r="AO40" s="8">
        <v>280</v>
      </c>
      <c r="AP40" s="51">
        <v>1960</v>
      </c>
      <c r="AQ40" s="8">
        <v>15</v>
      </c>
      <c r="AR40" s="8">
        <v>15</v>
      </c>
      <c r="AS40" s="8">
        <v>15</v>
      </c>
      <c r="AT40" s="8">
        <v>15</v>
      </c>
      <c r="AU40" s="8">
        <v>60</v>
      </c>
      <c r="AV40" s="8">
        <v>15</v>
      </c>
      <c r="AW40" s="51">
        <v>75</v>
      </c>
      <c r="AX40" s="8">
        <v>215</v>
      </c>
      <c r="AY40" s="8">
        <v>215</v>
      </c>
      <c r="AZ40" s="8">
        <v>215</v>
      </c>
      <c r="BA40" s="8">
        <v>215</v>
      </c>
      <c r="BB40" s="8">
        <v>860</v>
      </c>
      <c r="BC40" s="8">
        <v>140</v>
      </c>
      <c r="BD40" s="51">
        <v>1000</v>
      </c>
      <c r="BE40" s="8">
        <v>290</v>
      </c>
      <c r="BF40" s="8">
        <v>290</v>
      </c>
      <c r="BG40" s="8">
        <v>290</v>
      </c>
      <c r="BH40" s="8">
        <v>290</v>
      </c>
      <c r="BI40" s="8">
        <v>1160</v>
      </c>
      <c r="BJ40" s="8">
        <v>190</v>
      </c>
      <c r="BK40" s="51">
        <v>1350</v>
      </c>
      <c r="BL40" s="8"/>
      <c r="BM40" s="8"/>
      <c r="BN40" s="8"/>
      <c r="BO40" s="8"/>
      <c r="BP40" s="8"/>
      <c r="BQ40" s="8"/>
      <c r="BR40" s="51"/>
      <c r="BS40" s="8">
        <v>240</v>
      </c>
      <c r="BT40" s="8">
        <v>240</v>
      </c>
      <c r="BU40" s="8">
        <v>240</v>
      </c>
      <c r="BV40" s="8">
        <v>240</v>
      </c>
      <c r="BW40" s="8">
        <v>960</v>
      </c>
      <c r="BX40" s="8">
        <v>240</v>
      </c>
      <c r="BY40" s="51">
        <v>1200</v>
      </c>
      <c r="BZ40" s="8"/>
      <c r="CA40" s="8"/>
      <c r="CB40" s="8"/>
      <c r="CC40" s="8"/>
      <c r="CD40" s="8"/>
      <c r="CE40" s="8"/>
      <c r="CF40" s="51"/>
      <c r="CG40" s="8">
        <v>600</v>
      </c>
      <c r="CH40" s="8">
        <v>600</v>
      </c>
      <c r="CI40" s="8">
        <v>600</v>
      </c>
      <c r="CJ40" s="8">
        <v>600</v>
      </c>
      <c r="CK40" s="8">
        <v>2400</v>
      </c>
      <c r="CL40" s="8">
        <v>400</v>
      </c>
      <c r="CM40" s="51">
        <v>2800</v>
      </c>
      <c r="CN40" s="8">
        <v>56</v>
      </c>
      <c r="CO40" s="8">
        <v>56</v>
      </c>
      <c r="CP40" s="8">
        <v>56</v>
      </c>
      <c r="CQ40" s="8">
        <v>56</v>
      </c>
      <c r="CR40" s="8">
        <v>224</v>
      </c>
      <c r="CS40" s="8">
        <v>56</v>
      </c>
      <c r="CT40" s="51">
        <v>280</v>
      </c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8">
        <v>5</v>
      </c>
      <c r="DJ40" s="8">
        <v>0</v>
      </c>
      <c r="DK40" s="8">
        <v>5</v>
      </c>
      <c r="DL40" s="8">
        <v>0</v>
      </c>
      <c r="DM40" s="8">
        <v>10</v>
      </c>
      <c r="DN40" s="8">
        <v>5</v>
      </c>
      <c r="DO40" s="51">
        <v>15</v>
      </c>
      <c r="DP40" s="51"/>
      <c r="DQ40" s="51"/>
      <c r="DR40" s="51"/>
      <c r="DS40" s="51"/>
      <c r="DT40" s="51"/>
      <c r="DU40" s="51"/>
      <c r="DV40" s="51"/>
      <c r="DW40" s="8">
        <v>76</v>
      </c>
      <c r="DX40" s="8">
        <v>76</v>
      </c>
      <c r="DY40" s="8">
        <v>76</v>
      </c>
      <c r="DZ40" s="8">
        <v>76</v>
      </c>
      <c r="EA40" s="8">
        <v>304</v>
      </c>
      <c r="EB40" s="8">
        <v>76</v>
      </c>
      <c r="EC40" s="51">
        <v>380</v>
      </c>
      <c r="ED40" s="8">
        <v>300</v>
      </c>
      <c r="EE40" s="8">
        <v>300</v>
      </c>
      <c r="EF40" s="8">
        <v>300</v>
      </c>
      <c r="EG40" s="8">
        <v>400</v>
      </c>
      <c r="EH40" s="8">
        <v>1300</v>
      </c>
      <c r="EI40" s="8">
        <v>200</v>
      </c>
      <c r="EJ40" s="51">
        <v>1500</v>
      </c>
    </row>
    <row r="41" spans="1:140" ht="38.4" hidden="1" x14ac:dyDescent="0.3">
      <c r="A41" s="7">
        <v>36</v>
      </c>
      <c r="B41" s="7" t="s">
        <v>1097</v>
      </c>
      <c r="C41" s="13" t="s">
        <v>557</v>
      </c>
      <c r="D41" s="13" t="s">
        <v>558</v>
      </c>
      <c r="E41" s="13" t="s">
        <v>559</v>
      </c>
      <c r="F41" s="13" t="s">
        <v>560</v>
      </c>
      <c r="G41" s="13" t="s">
        <v>561</v>
      </c>
      <c r="H41" s="13" t="s">
        <v>25</v>
      </c>
      <c r="I41" s="13" t="s">
        <v>199</v>
      </c>
      <c r="J41" s="13" t="s">
        <v>245</v>
      </c>
      <c r="K41" s="13">
        <v>3</v>
      </c>
      <c r="L41" s="13" t="s">
        <v>28</v>
      </c>
      <c r="M41" s="14" t="s">
        <v>562</v>
      </c>
      <c r="N41" s="13" t="s">
        <v>563</v>
      </c>
      <c r="O41" s="13" t="s">
        <v>30</v>
      </c>
      <c r="P41" s="13" t="s">
        <v>31</v>
      </c>
      <c r="Q41" s="15">
        <v>346000</v>
      </c>
      <c r="R41" s="15">
        <v>3290</v>
      </c>
      <c r="S41" s="16">
        <v>1138340000</v>
      </c>
      <c r="T41" s="17" t="s">
        <v>522</v>
      </c>
      <c r="U41" s="17" t="s">
        <v>521</v>
      </c>
      <c r="V41" s="17"/>
      <c r="W41" s="17"/>
      <c r="X41" s="17"/>
      <c r="Y41" s="17"/>
      <c r="Z41" s="17"/>
      <c r="AA41" s="17"/>
      <c r="AB41" s="51"/>
      <c r="AC41" s="8"/>
      <c r="AD41" s="8"/>
      <c r="AE41" s="8"/>
      <c r="AF41" s="8"/>
      <c r="AG41" s="8"/>
      <c r="AH41" s="8"/>
      <c r="AI41" s="51"/>
      <c r="AJ41" s="8">
        <v>22500</v>
      </c>
      <c r="AK41" s="8">
        <v>22500</v>
      </c>
      <c r="AL41" s="8">
        <v>22500</v>
      </c>
      <c r="AM41" s="8">
        <v>22500</v>
      </c>
      <c r="AN41" s="8">
        <v>90000</v>
      </c>
      <c r="AO41" s="8">
        <v>15000</v>
      </c>
      <c r="AP41" s="51">
        <v>105000</v>
      </c>
      <c r="AQ41" s="8"/>
      <c r="AR41" s="8"/>
      <c r="AS41" s="8"/>
      <c r="AT41" s="8"/>
      <c r="AU41" s="8"/>
      <c r="AV41" s="8"/>
      <c r="AW41" s="51"/>
      <c r="AX41" s="8">
        <v>4500</v>
      </c>
      <c r="AY41" s="8">
        <v>4500</v>
      </c>
      <c r="AZ41" s="8">
        <v>4500</v>
      </c>
      <c r="BA41" s="8">
        <v>4500</v>
      </c>
      <c r="BB41" s="8">
        <v>18000</v>
      </c>
      <c r="BC41" s="8">
        <v>3000</v>
      </c>
      <c r="BD41" s="51">
        <v>21000</v>
      </c>
      <c r="BE41" s="8">
        <v>11000</v>
      </c>
      <c r="BF41" s="8">
        <v>11000</v>
      </c>
      <c r="BG41" s="8">
        <v>11000</v>
      </c>
      <c r="BH41" s="8">
        <v>11000</v>
      </c>
      <c r="BI41" s="8">
        <v>44000</v>
      </c>
      <c r="BJ41" s="8">
        <v>6000</v>
      </c>
      <c r="BK41" s="51">
        <v>50000</v>
      </c>
      <c r="BL41" s="8"/>
      <c r="BM41" s="8"/>
      <c r="BN41" s="8"/>
      <c r="BO41" s="8"/>
      <c r="BP41" s="8"/>
      <c r="BQ41" s="8"/>
      <c r="BR41" s="51"/>
      <c r="BS41" s="8"/>
      <c r="BT41" s="8"/>
      <c r="BU41" s="8"/>
      <c r="BV41" s="8"/>
      <c r="BW41" s="8"/>
      <c r="BX41" s="8"/>
      <c r="BY41" s="51"/>
      <c r="BZ41" s="8"/>
      <c r="CA41" s="8"/>
      <c r="CB41" s="8"/>
      <c r="CC41" s="8"/>
      <c r="CD41" s="8"/>
      <c r="CE41" s="8"/>
      <c r="CF41" s="51"/>
      <c r="CG41" s="8">
        <v>21500</v>
      </c>
      <c r="CH41" s="8">
        <v>21500</v>
      </c>
      <c r="CI41" s="8">
        <v>21500</v>
      </c>
      <c r="CJ41" s="8">
        <v>21500</v>
      </c>
      <c r="CK41" s="8">
        <v>86000</v>
      </c>
      <c r="CL41" s="8">
        <v>14000</v>
      </c>
      <c r="CM41" s="51">
        <v>100000</v>
      </c>
      <c r="CN41" s="8"/>
      <c r="CO41" s="8"/>
      <c r="CP41" s="8"/>
      <c r="CQ41" s="8"/>
      <c r="CR41" s="8"/>
      <c r="CS41" s="8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8">
        <v>15000</v>
      </c>
      <c r="EE41" s="8">
        <v>15000</v>
      </c>
      <c r="EF41" s="8">
        <v>15000</v>
      </c>
      <c r="EG41" s="8">
        <v>16000</v>
      </c>
      <c r="EH41" s="8">
        <v>61000</v>
      </c>
      <c r="EI41" s="8">
        <v>9000</v>
      </c>
      <c r="EJ41" s="51">
        <v>70000</v>
      </c>
    </row>
    <row r="42" spans="1:140" ht="38.4" hidden="1" x14ac:dyDescent="0.3">
      <c r="A42" s="7">
        <v>37</v>
      </c>
      <c r="B42" s="7" t="s">
        <v>1098</v>
      </c>
      <c r="C42" s="13" t="s">
        <v>34</v>
      </c>
      <c r="D42" s="13" t="s">
        <v>35</v>
      </c>
      <c r="E42" s="13" t="s">
        <v>36</v>
      </c>
      <c r="F42" s="13" t="s">
        <v>37</v>
      </c>
      <c r="G42" s="13" t="s">
        <v>38</v>
      </c>
      <c r="H42" s="13" t="s">
        <v>39</v>
      </c>
      <c r="I42" s="13" t="s">
        <v>40</v>
      </c>
      <c r="J42" s="13" t="s">
        <v>41</v>
      </c>
      <c r="K42" s="13">
        <v>4</v>
      </c>
      <c r="L42" s="13" t="s">
        <v>42</v>
      </c>
      <c r="M42" s="14">
        <v>893110281724</v>
      </c>
      <c r="N42" s="13" t="s">
        <v>43</v>
      </c>
      <c r="O42" s="13" t="s">
        <v>30</v>
      </c>
      <c r="P42" s="13" t="s">
        <v>44</v>
      </c>
      <c r="Q42" s="15">
        <v>353</v>
      </c>
      <c r="R42" s="15">
        <v>455000</v>
      </c>
      <c r="S42" s="16">
        <v>160615000</v>
      </c>
      <c r="T42" s="17" t="s">
        <v>46</v>
      </c>
      <c r="U42" s="17" t="s">
        <v>45</v>
      </c>
      <c r="V42" s="15">
        <v>40</v>
      </c>
      <c r="W42" s="16">
        <v>40</v>
      </c>
      <c r="X42" s="16">
        <v>50</v>
      </c>
      <c r="Y42" s="16">
        <v>50</v>
      </c>
      <c r="Z42" s="16">
        <v>180</v>
      </c>
      <c r="AA42" s="16">
        <v>30</v>
      </c>
      <c r="AB42" s="51">
        <v>210</v>
      </c>
      <c r="AC42" s="8">
        <v>4</v>
      </c>
      <c r="AD42" s="8">
        <v>4</v>
      </c>
      <c r="AE42" s="8">
        <v>4</v>
      </c>
      <c r="AF42" s="8">
        <v>4</v>
      </c>
      <c r="AG42" s="8">
        <v>16</v>
      </c>
      <c r="AH42" s="8">
        <v>4</v>
      </c>
      <c r="AI42" s="51">
        <v>20</v>
      </c>
      <c r="AJ42" s="8">
        <v>7</v>
      </c>
      <c r="AK42" s="8">
        <v>7</v>
      </c>
      <c r="AL42" s="8">
        <v>8</v>
      </c>
      <c r="AM42" s="8">
        <v>8</v>
      </c>
      <c r="AN42" s="8">
        <v>30</v>
      </c>
      <c r="AO42" s="8">
        <v>5</v>
      </c>
      <c r="AP42" s="51">
        <v>35</v>
      </c>
      <c r="AQ42" s="8"/>
      <c r="AR42" s="8"/>
      <c r="AS42" s="8"/>
      <c r="AT42" s="8"/>
      <c r="AU42" s="8"/>
      <c r="AV42" s="8"/>
      <c r="AW42" s="51"/>
      <c r="AX42" s="8"/>
      <c r="AY42" s="8"/>
      <c r="AZ42" s="8"/>
      <c r="BA42" s="8"/>
      <c r="BB42" s="8"/>
      <c r="BC42" s="8"/>
      <c r="BD42" s="51"/>
      <c r="BE42" s="8"/>
      <c r="BF42" s="8"/>
      <c r="BG42" s="8"/>
      <c r="BH42" s="8"/>
      <c r="BI42" s="8"/>
      <c r="BJ42" s="8"/>
      <c r="BK42" s="51"/>
      <c r="BL42" s="8"/>
      <c r="BM42" s="8"/>
      <c r="BN42" s="8"/>
      <c r="BO42" s="8"/>
      <c r="BP42" s="8"/>
      <c r="BQ42" s="8"/>
      <c r="BR42" s="51"/>
      <c r="BS42" s="8">
        <v>5</v>
      </c>
      <c r="BT42" s="8">
        <v>5</v>
      </c>
      <c r="BU42" s="8">
        <v>5</v>
      </c>
      <c r="BV42" s="8">
        <v>5</v>
      </c>
      <c r="BW42" s="8">
        <v>20</v>
      </c>
      <c r="BX42" s="8">
        <v>8</v>
      </c>
      <c r="BY42" s="51">
        <v>28</v>
      </c>
      <c r="BZ42" s="8"/>
      <c r="CA42" s="8"/>
      <c r="CB42" s="8"/>
      <c r="CC42" s="8"/>
      <c r="CD42" s="8"/>
      <c r="CE42" s="8"/>
      <c r="CF42" s="51"/>
      <c r="CG42" s="8">
        <v>8</v>
      </c>
      <c r="CH42" s="8">
        <v>8</v>
      </c>
      <c r="CI42" s="8">
        <v>8</v>
      </c>
      <c r="CJ42" s="8">
        <v>10</v>
      </c>
      <c r="CK42" s="8">
        <v>34</v>
      </c>
      <c r="CL42" s="8">
        <v>6</v>
      </c>
      <c r="CM42" s="51">
        <v>40</v>
      </c>
      <c r="CN42" s="8">
        <v>4</v>
      </c>
      <c r="CO42" s="8">
        <v>4</v>
      </c>
      <c r="CP42" s="8">
        <v>4</v>
      </c>
      <c r="CQ42" s="8">
        <v>4</v>
      </c>
      <c r="CR42" s="8">
        <v>16</v>
      </c>
      <c r="CS42" s="8">
        <v>4</v>
      </c>
      <c r="CT42" s="51">
        <v>20</v>
      </c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</row>
    <row r="43" spans="1:140" ht="52.5" hidden="1" customHeight="1" x14ac:dyDescent="0.3">
      <c r="A43" s="7">
        <v>38</v>
      </c>
      <c r="B43" s="7" t="s">
        <v>1100</v>
      </c>
      <c r="C43" s="13" t="s">
        <v>163</v>
      </c>
      <c r="D43" s="13" t="s">
        <v>164</v>
      </c>
      <c r="E43" s="13" t="s">
        <v>165</v>
      </c>
      <c r="F43" s="13" t="s">
        <v>166</v>
      </c>
      <c r="G43" s="13" t="s">
        <v>167</v>
      </c>
      <c r="H43" s="13" t="s">
        <v>39</v>
      </c>
      <c r="I43" s="13" t="s">
        <v>168</v>
      </c>
      <c r="J43" s="13" t="s">
        <v>169</v>
      </c>
      <c r="K43" s="13">
        <v>4</v>
      </c>
      <c r="L43" s="13" t="s">
        <v>28</v>
      </c>
      <c r="M43" s="14" t="s">
        <v>170</v>
      </c>
      <c r="N43" s="13" t="s">
        <v>43</v>
      </c>
      <c r="O43" s="13" t="s">
        <v>30</v>
      </c>
      <c r="P43" s="13" t="s">
        <v>44</v>
      </c>
      <c r="Q43" s="15">
        <v>5890</v>
      </c>
      <c r="R43" s="15">
        <v>18300</v>
      </c>
      <c r="S43" s="16">
        <v>107787000</v>
      </c>
      <c r="T43" s="17" t="s">
        <v>46</v>
      </c>
      <c r="U43" s="17" t="s">
        <v>45</v>
      </c>
      <c r="V43" s="17"/>
      <c r="W43" s="17"/>
      <c r="X43" s="17"/>
      <c r="Y43" s="17"/>
      <c r="Z43" s="17"/>
      <c r="AA43" s="17"/>
      <c r="AB43" s="51"/>
      <c r="AC43" s="8">
        <v>360</v>
      </c>
      <c r="AD43" s="8">
        <v>360</v>
      </c>
      <c r="AE43" s="8">
        <v>360</v>
      </c>
      <c r="AF43" s="8">
        <v>360</v>
      </c>
      <c r="AG43" s="8">
        <v>1440</v>
      </c>
      <c r="AH43" s="8">
        <v>360</v>
      </c>
      <c r="AI43" s="51">
        <v>1800</v>
      </c>
      <c r="AJ43" s="8">
        <v>260</v>
      </c>
      <c r="AK43" s="8">
        <v>260</v>
      </c>
      <c r="AL43" s="8">
        <v>260</v>
      </c>
      <c r="AM43" s="8">
        <v>260</v>
      </c>
      <c r="AN43" s="8">
        <v>1040</v>
      </c>
      <c r="AO43" s="8">
        <v>170</v>
      </c>
      <c r="AP43" s="51">
        <v>1210</v>
      </c>
      <c r="AQ43" s="8"/>
      <c r="AR43" s="8"/>
      <c r="AS43" s="8"/>
      <c r="AT43" s="8"/>
      <c r="AU43" s="8"/>
      <c r="AV43" s="8"/>
      <c r="AW43" s="51"/>
      <c r="AX43" s="8"/>
      <c r="AY43" s="8"/>
      <c r="AZ43" s="8"/>
      <c r="BA43" s="8"/>
      <c r="BB43" s="8"/>
      <c r="BC43" s="8"/>
      <c r="BD43" s="51"/>
      <c r="BE43" s="8">
        <v>115</v>
      </c>
      <c r="BF43" s="8">
        <v>115</v>
      </c>
      <c r="BG43" s="8">
        <v>115</v>
      </c>
      <c r="BH43" s="8">
        <v>115</v>
      </c>
      <c r="BI43" s="8">
        <v>460</v>
      </c>
      <c r="BJ43" s="8">
        <v>80</v>
      </c>
      <c r="BK43" s="51">
        <v>540</v>
      </c>
      <c r="BL43" s="8"/>
      <c r="BM43" s="8"/>
      <c r="BN43" s="8"/>
      <c r="BO43" s="8"/>
      <c r="BP43" s="8"/>
      <c r="BQ43" s="8"/>
      <c r="BR43" s="51"/>
      <c r="BS43" s="8">
        <v>120</v>
      </c>
      <c r="BT43" s="8">
        <v>120</v>
      </c>
      <c r="BU43" s="8">
        <v>120</v>
      </c>
      <c r="BV43" s="8">
        <v>120</v>
      </c>
      <c r="BW43" s="8">
        <v>480</v>
      </c>
      <c r="BX43" s="8">
        <v>120</v>
      </c>
      <c r="BY43" s="51">
        <v>600</v>
      </c>
      <c r="BZ43" s="8"/>
      <c r="CA43" s="8"/>
      <c r="CB43" s="8"/>
      <c r="CC43" s="8"/>
      <c r="CD43" s="8"/>
      <c r="CE43" s="8"/>
      <c r="CF43" s="51"/>
      <c r="CG43" s="8">
        <v>100</v>
      </c>
      <c r="CH43" s="8">
        <v>100</v>
      </c>
      <c r="CI43" s="8">
        <v>100</v>
      </c>
      <c r="CJ43" s="8">
        <v>100</v>
      </c>
      <c r="CK43" s="8">
        <v>400</v>
      </c>
      <c r="CL43" s="8">
        <v>70</v>
      </c>
      <c r="CM43" s="51">
        <v>470</v>
      </c>
      <c r="CN43" s="8">
        <v>80</v>
      </c>
      <c r="CO43" s="8">
        <v>80</v>
      </c>
      <c r="CP43" s="8">
        <v>80</v>
      </c>
      <c r="CQ43" s="8">
        <v>80</v>
      </c>
      <c r="CR43" s="8">
        <v>320</v>
      </c>
      <c r="CS43" s="8">
        <v>100</v>
      </c>
      <c r="CT43" s="51">
        <v>420</v>
      </c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8">
        <v>100</v>
      </c>
      <c r="DQ43" s="8">
        <v>100</v>
      </c>
      <c r="DR43" s="8">
        <v>100</v>
      </c>
      <c r="DS43" s="8">
        <v>100</v>
      </c>
      <c r="DT43" s="8">
        <v>400</v>
      </c>
      <c r="DU43" s="8">
        <v>50</v>
      </c>
      <c r="DV43" s="51">
        <v>450</v>
      </c>
      <c r="DW43" s="8">
        <v>80</v>
      </c>
      <c r="DX43" s="8">
        <v>80</v>
      </c>
      <c r="DY43" s="8">
        <v>80</v>
      </c>
      <c r="DZ43" s="8">
        <v>80</v>
      </c>
      <c r="EA43" s="8">
        <v>0</v>
      </c>
      <c r="EB43" s="8">
        <v>80</v>
      </c>
      <c r="EC43" s="51">
        <v>400</v>
      </c>
      <c r="ED43" s="51"/>
      <c r="EE43" s="51"/>
      <c r="EF43" s="51"/>
      <c r="EG43" s="51"/>
      <c r="EH43" s="51"/>
      <c r="EI43" s="51"/>
      <c r="EJ43" s="51"/>
    </row>
    <row r="44" spans="1:140" ht="38.4" hidden="1" x14ac:dyDescent="0.3">
      <c r="A44" s="7">
        <v>39</v>
      </c>
      <c r="B44" s="7" t="s">
        <v>1103</v>
      </c>
      <c r="C44" s="13" t="s">
        <v>780</v>
      </c>
      <c r="D44" s="13" t="s">
        <v>781</v>
      </c>
      <c r="E44" s="13" t="s">
        <v>782</v>
      </c>
      <c r="F44" s="13" t="s">
        <v>783</v>
      </c>
      <c r="G44" s="13" t="s">
        <v>784</v>
      </c>
      <c r="H44" s="13" t="s">
        <v>39</v>
      </c>
      <c r="I44" s="13" t="s">
        <v>785</v>
      </c>
      <c r="J44" s="13" t="s">
        <v>786</v>
      </c>
      <c r="K44" s="13">
        <v>4</v>
      </c>
      <c r="L44" s="13" t="s">
        <v>28</v>
      </c>
      <c r="M44" s="14">
        <v>893110250824</v>
      </c>
      <c r="N44" s="13" t="s">
        <v>43</v>
      </c>
      <c r="O44" s="13" t="s">
        <v>30</v>
      </c>
      <c r="P44" s="13" t="s">
        <v>44</v>
      </c>
      <c r="Q44" s="15">
        <v>1360</v>
      </c>
      <c r="R44" s="15">
        <v>145000</v>
      </c>
      <c r="S44" s="16">
        <v>197200000</v>
      </c>
      <c r="T44" s="17" t="s">
        <v>46</v>
      </c>
      <c r="U44" s="17" t="s">
        <v>45</v>
      </c>
      <c r="V44" s="15">
        <v>250</v>
      </c>
      <c r="W44" s="16">
        <v>250</v>
      </c>
      <c r="X44" s="16">
        <v>250</v>
      </c>
      <c r="Y44" s="16">
        <v>250</v>
      </c>
      <c r="Z44" s="16">
        <v>1000</v>
      </c>
      <c r="AA44" s="16">
        <v>200</v>
      </c>
      <c r="AB44" s="51">
        <v>1200</v>
      </c>
      <c r="AC44" s="8"/>
      <c r="AD44" s="8"/>
      <c r="AE44" s="8"/>
      <c r="AF44" s="8"/>
      <c r="AG44" s="8"/>
      <c r="AH44" s="8"/>
      <c r="AI44" s="51"/>
      <c r="AJ44" s="8"/>
      <c r="AK44" s="8"/>
      <c r="AL44" s="8"/>
      <c r="AM44" s="8"/>
      <c r="AN44" s="8"/>
      <c r="AO44" s="8"/>
      <c r="AP44" s="51"/>
      <c r="AQ44" s="8"/>
      <c r="AR44" s="8"/>
      <c r="AS44" s="8"/>
      <c r="AT44" s="8"/>
      <c r="AU44" s="8"/>
      <c r="AV44" s="8"/>
      <c r="AW44" s="51"/>
      <c r="AX44" s="8"/>
      <c r="AY44" s="8"/>
      <c r="AZ44" s="8"/>
      <c r="BA44" s="8"/>
      <c r="BB44" s="8"/>
      <c r="BC44" s="8"/>
      <c r="BD44" s="51"/>
      <c r="BE44" s="8"/>
      <c r="BF44" s="8"/>
      <c r="BG44" s="8"/>
      <c r="BH44" s="8"/>
      <c r="BI44" s="8"/>
      <c r="BJ44" s="8"/>
      <c r="BK44" s="51"/>
      <c r="BL44" s="8"/>
      <c r="BM44" s="8"/>
      <c r="BN44" s="8"/>
      <c r="BO44" s="8"/>
      <c r="BP44" s="8"/>
      <c r="BQ44" s="8"/>
      <c r="BR44" s="51"/>
      <c r="BS44" s="8"/>
      <c r="BT44" s="8"/>
      <c r="BU44" s="8"/>
      <c r="BV44" s="8"/>
      <c r="BW44" s="8"/>
      <c r="BX44" s="8"/>
      <c r="BY44" s="51"/>
      <c r="BZ44" s="8"/>
      <c r="CA44" s="8"/>
      <c r="CB44" s="8"/>
      <c r="CC44" s="8"/>
      <c r="CD44" s="8"/>
      <c r="CE44" s="8"/>
      <c r="CF44" s="51"/>
      <c r="CG44" s="8">
        <v>9</v>
      </c>
      <c r="CH44" s="8">
        <v>8</v>
      </c>
      <c r="CI44" s="8">
        <v>9</v>
      </c>
      <c r="CJ44" s="8">
        <v>9</v>
      </c>
      <c r="CK44" s="8">
        <v>35</v>
      </c>
      <c r="CL44" s="8">
        <v>5</v>
      </c>
      <c r="CM44" s="51">
        <v>40</v>
      </c>
      <c r="CN44" s="8"/>
      <c r="CO44" s="8"/>
      <c r="CP44" s="8"/>
      <c r="CQ44" s="8"/>
      <c r="CR44" s="8"/>
      <c r="CS44" s="8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8">
        <v>24</v>
      </c>
      <c r="DX44" s="8">
        <v>24</v>
      </c>
      <c r="DY44" s="8">
        <v>24</v>
      </c>
      <c r="DZ44" s="8">
        <v>24</v>
      </c>
      <c r="EA44" s="8">
        <v>96</v>
      </c>
      <c r="EB44" s="8">
        <v>24</v>
      </c>
      <c r="EC44" s="51">
        <v>120</v>
      </c>
      <c r="ED44" s="51"/>
      <c r="EE44" s="51"/>
      <c r="EF44" s="51"/>
      <c r="EG44" s="51"/>
      <c r="EH44" s="51"/>
      <c r="EI44" s="51"/>
      <c r="EJ44" s="51"/>
    </row>
    <row r="45" spans="1:140" ht="54.75" hidden="1" customHeight="1" x14ac:dyDescent="0.3">
      <c r="A45" s="7">
        <v>40</v>
      </c>
      <c r="B45" s="7" t="s">
        <v>1104</v>
      </c>
      <c r="C45" s="13" t="s">
        <v>957</v>
      </c>
      <c r="D45" s="13" t="s">
        <v>958</v>
      </c>
      <c r="E45" s="13" t="s">
        <v>959</v>
      </c>
      <c r="F45" s="13" t="s">
        <v>960</v>
      </c>
      <c r="G45" s="13" t="s">
        <v>961</v>
      </c>
      <c r="H45" s="13" t="s">
        <v>962</v>
      </c>
      <c r="I45" s="13" t="s">
        <v>963</v>
      </c>
      <c r="J45" s="13" t="s">
        <v>964</v>
      </c>
      <c r="K45" s="13">
        <v>4</v>
      </c>
      <c r="L45" s="13" t="s">
        <v>28</v>
      </c>
      <c r="M45" s="14" t="s">
        <v>965</v>
      </c>
      <c r="N45" s="13" t="s">
        <v>43</v>
      </c>
      <c r="O45" s="13" t="s">
        <v>30</v>
      </c>
      <c r="P45" s="13" t="s">
        <v>44</v>
      </c>
      <c r="Q45" s="15">
        <v>191100</v>
      </c>
      <c r="R45" s="15">
        <v>4210</v>
      </c>
      <c r="S45" s="16">
        <v>804531000</v>
      </c>
      <c r="T45" s="17" t="s">
        <v>46</v>
      </c>
      <c r="U45" s="17" t="s">
        <v>45</v>
      </c>
      <c r="V45" s="15">
        <v>2500</v>
      </c>
      <c r="W45" s="16">
        <v>2500</v>
      </c>
      <c r="X45" s="16">
        <v>2500</v>
      </c>
      <c r="Y45" s="16">
        <v>2500</v>
      </c>
      <c r="Z45" s="16">
        <v>10000</v>
      </c>
      <c r="AA45" s="16">
        <v>2000</v>
      </c>
      <c r="AB45" s="51">
        <v>12000</v>
      </c>
      <c r="AC45" s="8">
        <v>16000</v>
      </c>
      <c r="AD45" s="8">
        <v>16000</v>
      </c>
      <c r="AE45" s="8">
        <v>16000</v>
      </c>
      <c r="AF45" s="8">
        <v>16000</v>
      </c>
      <c r="AG45" s="8">
        <v>64000</v>
      </c>
      <c r="AH45" s="8">
        <v>16000</v>
      </c>
      <c r="AI45" s="51">
        <v>80000</v>
      </c>
      <c r="AJ45" s="8">
        <v>4000</v>
      </c>
      <c r="AK45" s="8">
        <v>4000</v>
      </c>
      <c r="AL45" s="8">
        <v>4000</v>
      </c>
      <c r="AM45" s="8">
        <v>4000</v>
      </c>
      <c r="AN45" s="8">
        <v>16000</v>
      </c>
      <c r="AO45" s="8">
        <v>2600</v>
      </c>
      <c r="AP45" s="51">
        <v>18600</v>
      </c>
      <c r="AQ45" s="8"/>
      <c r="AR45" s="8"/>
      <c r="AS45" s="8"/>
      <c r="AT45" s="8"/>
      <c r="AU45" s="8"/>
      <c r="AV45" s="8"/>
      <c r="AW45" s="51"/>
      <c r="AX45" s="8"/>
      <c r="AY45" s="8"/>
      <c r="AZ45" s="8"/>
      <c r="BA45" s="8"/>
      <c r="BB45" s="8"/>
      <c r="BC45" s="8"/>
      <c r="BD45" s="51"/>
      <c r="BE45" s="8">
        <v>3000</v>
      </c>
      <c r="BF45" s="8">
        <v>3000</v>
      </c>
      <c r="BG45" s="8">
        <v>3000</v>
      </c>
      <c r="BH45" s="8">
        <v>3000</v>
      </c>
      <c r="BI45" s="8">
        <v>12000</v>
      </c>
      <c r="BJ45" s="8">
        <v>2000</v>
      </c>
      <c r="BK45" s="51">
        <v>14000</v>
      </c>
      <c r="BL45" s="8"/>
      <c r="BM45" s="8"/>
      <c r="BN45" s="8"/>
      <c r="BO45" s="8"/>
      <c r="BP45" s="8"/>
      <c r="BQ45" s="8"/>
      <c r="BR45" s="51"/>
      <c r="BS45" s="8">
        <v>4400</v>
      </c>
      <c r="BT45" s="8">
        <v>4400</v>
      </c>
      <c r="BU45" s="8">
        <v>4400</v>
      </c>
      <c r="BV45" s="8">
        <v>4400</v>
      </c>
      <c r="BW45" s="8">
        <v>17600</v>
      </c>
      <c r="BX45" s="8">
        <v>4400</v>
      </c>
      <c r="BY45" s="51">
        <v>22000</v>
      </c>
      <c r="BZ45" s="8"/>
      <c r="CA45" s="8"/>
      <c r="CB45" s="8"/>
      <c r="CC45" s="8"/>
      <c r="CD45" s="8"/>
      <c r="CE45" s="8"/>
      <c r="CF45" s="51"/>
      <c r="CG45" s="8">
        <v>3650</v>
      </c>
      <c r="CH45" s="8">
        <v>3600</v>
      </c>
      <c r="CI45" s="8">
        <v>3650</v>
      </c>
      <c r="CJ45" s="8">
        <v>3650</v>
      </c>
      <c r="CK45" s="8">
        <v>14550</v>
      </c>
      <c r="CL45" s="8">
        <v>2450</v>
      </c>
      <c r="CM45" s="51">
        <v>17000</v>
      </c>
      <c r="CN45" s="8">
        <v>3700</v>
      </c>
      <c r="CO45" s="8">
        <v>3700</v>
      </c>
      <c r="CP45" s="8">
        <v>3700</v>
      </c>
      <c r="CQ45" s="8">
        <v>3700</v>
      </c>
      <c r="CR45" s="8">
        <v>14800</v>
      </c>
      <c r="CS45" s="8">
        <v>2700</v>
      </c>
      <c r="CT45" s="51">
        <v>17500</v>
      </c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8">
        <v>2000</v>
      </c>
      <c r="DX45" s="8">
        <v>2000</v>
      </c>
      <c r="DY45" s="8">
        <v>2000</v>
      </c>
      <c r="DZ45" s="8">
        <v>2000</v>
      </c>
      <c r="EA45" s="8">
        <v>8000</v>
      </c>
      <c r="EB45" s="8">
        <v>2000</v>
      </c>
      <c r="EC45" s="51">
        <v>10000</v>
      </c>
      <c r="ED45" s="51"/>
      <c r="EE45" s="51"/>
      <c r="EF45" s="51"/>
      <c r="EG45" s="51"/>
      <c r="EH45" s="51"/>
      <c r="EI45" s="51"/>
      <c r="EJ45" s="51"/>
    </row>
    <row r="46" spans="1:140" ht="51.75" hidden="1" customHeight="1" x14ac:dyDescent="0.3">
      <c r="A46" s="7">
        <v>41</v>
      </c>
      <c r="B46" s="7" t="s">
        <v>1105</v>
      </c>
      <c r="C46" s="13" t="s">
        <v>987</v>
      </c>
      <c r="D46" s="13" t="s">
        <v>988</v>
      </c>
      <c r="E46" s="13" t="s">
        <v>989</v>
      </c>
      <c r="F46" s="13" t="s">
        <v>990</v>
      </c>
      <c r="G46" s="13" t="s">
        <v>991</v>
      </c>
      <c r="H46" s="13" t="s">
        <v>992</v>
      </c>
      <c r="I46" s="13" t="s">
        <v>993</v>
      </c>
      <c r="J46" s="13" t="s">
        <v>994</v>
      </c>
      <c r="K46" s="13">
        <v>4</v>
      </c>
      <c r="L46" s="13" t="s">
        <v>42</v>
      </c>
      <c r="M46" s="14" t="s">
        <v>995</v>
      </c>
      <c r="N46" s="13" t="s">
        <v>43</v>
      </c>
      <c r="O46" s="13" t="s">
        <v>30</v>
      </c>
      <c r="P46" s="13" t="s">
        <v>996</v>
      </c>
      <c r="Q46" s="15">
        <v>2280</v>
      </c>
      <c r="R46" s="15">
        <v>140000</v>
      </c>
      <c r="S46" s="16">
        <v>319200000</v>
      </c>
      <c r="T46" s="17" t="s">
        <v>46</v>
      </c>
      <c r="U46" s="17" t="s">
        <v>45</v>
      </c>
      <c r="V46" s="15">
        <v>400</v>
      </c>
      <c r="W46" s="16">
        <v>400</v>
      </c>
      <c r="X46" s="16">
        <v>500</v>
      </c>
      <c r="Y46" s="16">
        <v>500</v>
      </c>
      <c r="Z46" s="16">
        <v>1800</v>
      </c>
      <c r="AA46" s="16">
        <v>300</v>
      </c>
      <c r="AB46" s="51">
        <v>2100</v>
      </c>
      <c r="AC46" s="8"/>
      <c r="AD46" s="8"/>
      <c r="AE46" s="8"/>
      <c r="AF46" s="8"/>
      <c r="AG46" s="8"/>
      <c r="AH46" s="8"/>
      <c r="AI46" s="51"/>
      <c r="AJ46" s="8"/>
      <c r="AK46" s="8"/>
      <c r="AL46" s="8"/>
      <c r="AM46" s="8"/>
      <c r="AN46" s="8"/>
      <c r="AO46" s="8"/>
      <c r="AP46" s="51"/>
      <c r="AQ46" s="8"/>
      <c r="AR46" s="8"/>
      <c r="AS46" s="8"/>
      <c r="AT46" s="8"/>
      <c r="AU46" s="8"/>
      <c r="AV46" s="8"/>
      <c r="AW46" s="51"/>
      <c r="AX46" s="8"/>
      <c r="AY46" s="8"/>
      <c r="AZ46" s="8"/>
      <c r="BA46" s="8"/>
      <c r="BB46" s="8"/>
      <c r="BC46" s="8"/>
      <c r="BD46" s="51"/>
      <c r="BE46" s="8"/>
      <c r="BF46" s="8"/>
      <c r="BG46" s="8"/>
      <c r="BH46" s="8"/>
      <c r="BI46" s="8"/>
      <c r="BJ46" s="8"/>
      <c r="BK46" s="51"/>
      <c r="BL46" s="8"/>
      <c r="BM46" s="8"/>
      <c r="BN46" s="8"/>
      <c r="BO46" s="8"/>
      <c r="BP46" s="8"/>
      <c r="BQ46" s="8"/>
      <c r="BR46" s="51"/>
      <c r="BS46" s="8"/>
      <c r="BT46" s="8"/>
      <c r="BU46" s="8"/>
      <c r="BV46" s="8"/>
      <c r="BW46" s="8"/>
      <c r="BX46" s="8"/>
      <c r="BY46" s="51"/>
      <c r="BZ46" s="8"/>
      <c r="CA46" s="8"/>
      <c r="CB46" s="8"/>
      <c r="CC46" s="8"/>
      <c r="CD46" s="8"/>
      <c r="CE46" s="8"/>
      <c r="CF46" s="51"/>
      <c r="CG46" s="8"/>
      <c r="CH46" s="8"/>
      <c r="CI46" s="8"/>
      <c r="CJ46" s="8"/>
      <c r="CK46" s="8"/>
      <c r="CL46" s="8"/>
      <c r="CM46" s="51"/>
      <c r="CN46" s="8">
        <v>40</v>
      </c>
      <c r="CO46" s="8">
        <v>40</v>
      </c>
      <c r="CP46" s="8">
        <v>40</v>
      </c>
      <c r="CQ46" s="8">
        <v>40</v>
      </c>
      <c r="CR46" s="8">
        <v>160</v>
      </c>
      <c r="CS46" s="8">
        <v>20</v>
      </c>
      <c r="CT46" s="51">
        <v>180</v>
      </c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</row>
    <row r="47" spans="1:140" ht="49.5" hidden="1" customHeight="1" x14ac:dyDescent="0.3">
      <c r="A47" s="7">
        <v>42</v>
      </c>
      <c r="B47" s="7" t="s">
        <v>1106</v>
      </c>
      <c r="C47" s="13" t="s">
        <v>1015</v>
      </c>
      <c r="D47" s="13" t="s">
        <v>1016</v>
      </c>
      <c r="E47" s="13" t="s">
        <v>1017</v>
      </c>
      <c r="F47" s="13" t="s">
        <v>1018</v>
      </c>
      <c r="G47" s="13" t="s">
        <v>763</v>
      </c>
      <c r="H47" s="13" t="s">
        <v>39</v>
      </c>
      <c r="I47" s="13" t="s">
        <v>40</v>
      </c>
      <c r="J47" s="13" t="s">
        <v>1019</v>
      </c>
      <c r="K47" s="13">
        <v>4</v>
      </c>
      <c r="L47" s="13" t="s">
        <v>28</v>
      </c>
      <c r="M47" s="14" t="s">
        <v>1020</v>
      </c>
      <c r="N47" s="13" t="s">
        <v>43</v>
      </c>
      <c r="O47" s="13" t="s">
        <v>30</v>
      </c>
      <c r="P47" s="13" t="s">
        <v>44</v>
      </c>
      <c r="Q47" s="15">
        <v>260260</v>
      </c>
      <c r="R47" s="15">
        <v>4830</v>
      </c>
      <c r="S47" s="16">
        <v>1257055800</v>
      </c>
      <c r="T47" s="17" t="s">
        <v>46</v>
      </c>
      <c r="U47" s="17" t="s">
        <v>45</v>
      </c>
      <c r="V47" s="15">
        <v>50000</v>
      </c>
      <c r="W47" s="16">
        <v>50000</v>
      </c>
      <c r="X47" s="16">
        <v>35000</v>
      </c>
      <c r="Y47" s="16">
        <v>35000</v>
      </c>
      <c r="Z47" s="16">
        <v>170000</v>
      </c>
      <c r="AA47" s="16">
        <v>30000</v>
      </c>
      <c r="AB47" s="51">
        <v>200000</v>
      </c>
      <c r="AC47" s="8"/>
      <c r="AD47" s="8"/>
      <c r="AE47" s="8"/>
      <c r="AF47" s="8"/>
      <c r="AG47" s="8"/>
      <c r="AH47" s="8"/>
      <c r="AI47" s="51"/>
      <c r="AJ47" s="8"/>
      <c r="AK47" s="8"/>
      <c r="AL47" s="8"/>
      <c r="AM47" s="8"/>
      <c r="AN47" s="8"/>
      <c r="AO47" s="8"/>
      <c r="AP47" s="51"/>
      <c r="AQ47" s="8">
        <v>600</v>
      </c>
      <c r="AR47" s="8">
        <v>600</v>
      </c>
      <c r="AS47" s="8">
        <v>600</v>
      </c>
      <c r="AT47" s="8">
        <v>600</v>
      </c>
      <c r="AU47" s="8">
        <v>2400</v>
      </c>
      <c r="AV47" s="8">
        <v>400</v>
      </c>
      <c r="AW47" s="51">
        <v>2800</v>
      </c>
      <c r="AX47" s="8"/>
      <c r="AY47" s="8"/>
      <c r="AZ47" s="8"/>
      <c r="BA47" s="8"/>
      <c r="BB47" s="8"/>
      <c r="BC47" s="8"/>
      <c r="BD47" s="51"/>
      <c r="BE47" s="8"/>
      <c r="BF47" s="8"/>
      <c r="BG47" s="8"/>
      <c r="BH47" s="8"/>
      <c r="BI47" s="8"/>
      <c r="BJ47" s="8"/>
      <c r="BK47" s="51"/>
      <c r="BL47" s="8"/>
      <c r="BM47" s="8"/>
      <c r="BN47" s="8"/>
      <c r="BO47" s="8"/>
      <c r="BP47" s="8"/>
      <c r="BQ47" s="8"/>
      <c r="BR47" s="51"/>
      <c r="BS47" s="8">
        <v>5900</v>
      </c>
      <c r="BT47" s="8">
        <v>5900</v>
      </c>
      <c r="BU47" s="8">
        <v>5900</v>
      </c>
      <c r="BV47" s="8">
        <v>5900</v>
      </c>
      <c r="BW47" s="8">
        <v>23600</v>
      </c>
      <c r="BX47" s="8">
        <v>5900</v>
      </c>
      <c r="BY47" s="51">
        <v>29500</v>
      </c>
      <c r="BZ47" s="8"/>
      <c r="CA47" s="8"/>
      <c r="CB47" s="8"/>
      <c r="CC47" s="8"/>
      <c r="CD47" s="8"/>
      <c r="CE47" s="8"/>
      <c r="CF47" s="51"/>
      <c r="CG47" s="8">
        <v>2150</v>
      </c>
      <c r="CH47" s="8">
        <v>2150</v>
      </c>
      <c r="CI47" s="8">
        <v>2150</v>
      </c>
      <c r="CJ47" s="8">
        <v>2150</v>
      </c>
      <c r="CK47" s="8">
        <v>8600</v>
      </c>
      <c r="CL47" s="8">
        <v>1400</v>
      </c>
      <c r="CM47" s="51">
        <v>10000</v>
      </c>
      <c r="CN47" s="8">
        <v>3300</v>
      </c>
      <c r="CO47" s="8">
        <v>3300</v>
      </c>
      <c r="CP47" s="8">
        <v>3300</v>
      </c>
      <c r="CQ47" s="8">
        <v>3300</v>
      </c>
      <c r="CR47" s="8">
        <v>13200</v>
      </c>
      <c r="CS47" s="8">
        <v>3300</v>
      </c>
      <c r="CT47" s="51">
        <v>16500</v>
      </c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8">
        <v>250</v>
      </c>
      <c r="DQ47" s="8">
        <v>250</v>
      </c>
      <c r="DR47" s="8">
        <v>250</v>
      </c>
      <c r="DS47" s="8">
        <v>250</v>
      </c>
      <c r="DT47" s="8">
        <v>1000</v>
      </c>
      <c r="DU47" s="8">
        <v>160</v>
      </c>
      <c r="DV47" s="51">
        <v>1160</v>
      </c>
      <c r="DW47" s="8">
        <v>60</v>
      </c>
      <c r="DX47" s="8">
        <v>60</v>
      </c>
      <c r="DY47" s="8">
        <v>60</v>
      </c>
      <c r="DZ47" s="8">
        <v>60</v>
      </c>
      <c r="EA47" s="8">
        <v>240</v>
      </c>
      <c r="EB47" s="8">
        <v>60</v>
      </c>
      <c r="EC47" s="51">
        <v>300</v>
      </c>
      <c r="ED47" s="51"/>
      <c r="EE47" s="51"/>
      <c r="EF47" s="51"/>
      <c r="EG47" s="51"/>
      <c r="EH47" s="51"/>
      <c r="EI47" s="51"/>
      <c r="EJ47" s="51"/>
    </row>
    <row r="48" spans="1:140" ht="28.8" hidden="1" x14ac:dyDescent="0.3">
      <c r="A48" s="7">
        <v>43</v>
      </c>
      <c r="B48" s="7" t="s">
        <v>1107</v>
      </c>
      <c r="C48" s="13" t="s">
        <v>346</v>
      </c>
      <c r="D48" s="13" t="s">
        <v>347</v>
      </c>
      <c r="E48" s="13" t="s">
        <v>348</v>
      </c>
      <c r="F48" s="13" t="s">
        <v>349</v>
      </c>
      <c r="G48" s="13" t="s">
        <v>339</v>
      </c>
      <c r="H48" s="13" t="s">
        <v>25</v>
      </c>
      <c r="I48" s="13" t="s">
        <v>199</v>
      </c>
      <c r="J48" s="13" t="s">
        <v>245</v>
      </c>
      <c r="K48" s="13">
        <v>4</v>
      </c>
      <c r="L48" s="13" t="s">
        <v>28</v>
      </c>
      <c r="M48" s="14" t="s">
        <v>350</v>
      </c>
      <c r="N48" s="13" t="s">
        <v>351</v>
      </c>
      <c r="O48" s="13" t="s">
        <v>30</v>
      </c>
      <c r="P48" s="13" t="s">
        <v>31</v>
      </c>
      <c r="Q48" s="15">
        <v>1421800</v>
      </c>
      <c r="R48" s="15">
        <v>2229</v>
      </c>
      <c r="S48" s="16">
        <v>3169192200</v>
      </c>
      <c r="T48" s="17" t="s">
        <v>353</v>
      </c>
      <c r="U48" s="17" t="s">
        <v>352</v>
      </c>
      <c r="V48" s="15">
        <v>25000</v>
      </c>
      <c r="W48" s="16">
        <v>25000</v>
      </c>
      <c r="X48" s="16">
        <v>25000</v>
      </c>
      <c r="Y48" s="16">
        <v>25000</v>
      </c>
      <c r="Z48" s="16">
        <v>100000</v>
      </c>
      <c r="AA48" s="16">
        <v>15000</v>
      </c>
      <c r="AB48" s="51">
        <v>115000</v>
      </c>
      <c r="AC48" s="8"/>
      <c r="AD48" s="8"/>
      <c r="AE48" s="8"/>
      <c r="AF48" s="8"/>
      <c r="AG48" s="8"/>
      <c r="AH48" s="8"/>
      <c r="AI48" s="51"/>
      <c r="AJ48" s="8">
        <v>55000</v>
      </c>
      <c r="AK48" s="8">
        <v>55000</v>
      </c>
      <c r="AL48" s="8">
        <v>55000</v>
      </c>
      <c r="AM48" s="8">
        <v>55000</v>
      </c>
      <c r="AN48" s="8">
        <v>220000</v>
      </c>
      <c r="AO48" s="8">
        <v>30000</v>
      </c>
      <c r="AP48" s="51">
        <v>250000</v>
      </c>
      <c r="AQ48" s="8"/>
      <c r="AR48" s="8"/>
      <c r="AS48" s="8"/>
      <c r="AT48" s="8"/>
      <c r="AU48" s="8"/>
      <c r="AV48" s="8"/>
      <c r="AW48" s="51"/>
      <c r="AX48" s="8">
        <v>3600</v>
      </c>
      <c r="AY48" s="8">
        <v>3600</v>
      </c>
      <c r="AZ48" s="8">
        <v>3600</v>
      </c>
      <c r="BA48" s="8">
        <v>3600</v>
      </c>
      <c r="BB48" s="8">
        <v>14400</v>
      </c>
      <c r="BC48" s="8">
        <v>2400</v>
      </c>
      <c r="BD48" s="51">
        <v>16800</v>
      </c>
      <c r="BE48" s="8">
        <v>43000</v>
      </c>
      <c r="BF48" s="8">
        <v>43000</v>
      </c>
      <c r="BG48" s="8">
        <v>43000</v>
      </c>
      <c r="BH48" s="8">
        <v>43000</v>
      </c>
      <c r="BI48" s="8">
        <v>172000</v>
      </c>
      <c r="BJ48" s="8">
        <v>28000</v>
      </c>
      <c r="BK48" s="51">
        <v>200000</v>
      </c>
      <c r="BL48" s="8"/>
      <c r="BM48" s="8"/>
      <c r="BN48" s="8"/>
      <c r="BO48" s="8"/>
      <c r="BP48" s="8"/>
      <c r="BQ48" s="8"/>
      <c r="BR48" s="51"/>
      <c r="BS48" s="8">
        <v>10000</v>
      </c>
      <c r="BT48" s="8">
        <v>10000</v>
      </c>
      <c r="BU48" s="8">
        <v>10000</v>
      </c>
      <c r="BV48" s="8">
        <v>10000</v>
      </c>
      <c r="BW48" s="8">
        <v>40000</v>
      </c>
      <c r="BX48" s="8">
        <v>10000</v>
      </c>
      <c r="BY48" s="51">
        <v>50000</v>
      </c>
      <c r="BZ48" s="8"/>
      <c r="CA48" s="8"/>
      <c r="CB48" s="8"/>
      <c r="CC48" s="8"/>
      <c r="CD48" s="8"/>
      <c r="CE48" s="8"/>
      <c r="CF48" s="51"/>
      <c r="CG48" s="8">
        <v>53500</v>
      </c>
      <c r="CH48" s="8">
        <v>53500</v>
      </c>
      <c r="CI48" s="8">
        <v>53500</v>
      </c>
      <c r="CJ48" s="8">
        <v>53500</v>
      </c>
      <c r="CK48" s="8">
        <v>214000</v>
      </c>
      <c r="CL48" s="8">
        <v>36000</v>
      </c>
      <c r="CM48" s="51">
        <v>250000</v>
      </c>
      <c r="CN48" s="8">
        <v>54000</v>
      </c>
      <c r="CO48" s="8">
        <v>54000</v>
      </c>
      <c r="CP48" s="8">
        <v>54000</v>
      </c>
      <c r="CQ48" s="8">
        <v>54000</v>
      </c>
      <c r="CR48" s="8">
        <v>216000</v>
      </c>
      <c r="CS48" s="8">
        <v>54000</v>
      </c>
      <c r="CT48" s="51">
        <v>270000</v>
      </c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8">
        <v>25000</v>
      </c>
      <c r="DQ48" s="8">
        <v>25000</v>
      </c>
      <c r="DR48" s="8">
        <v>25000</v>
      </c>
      <c r="DS48" s="8">
        <v>25000</v>
      </c>
      <c r="DT48" s="8">
        <v>100000</v>
      </c>
      <c r="DU48" s="8">
        <v>10000</v>
      </c>
      <c r="DV48" s="51">
        <v>110000</v>
      </c>
      <c r="DW48" s="8">
        <v>32000</v>
      </c>
      <c r="DX48" s="8">
        <v>32000</v>
      </c>
      <c r="DY48" s="8">
        <v>32000</v>
      </c>
      <c r="DZ48" s="8">
        <v>32000</v>
      </c>
      <c r="EA48" s="8">
        <v>128000</v>
      </c>
      <c r="EB48" s="8">
        <v>32000</v>
      </c>
      <c r="EC48" s="51">
        <v>160000</v>
      </c>
      <c r="ED48" s="51"/>
      <c r="EE48" s="51"/>
      <c r="EF48" s="51"/>
      <c r="EG48" s="51"/>
      <c r="EH48" s="51"/>
      <c r="EI48" s="51"/>
      <c r="EJ48" s="51"/>
    </row>
    <row r="49" spans="1:140" ht="38.4" hidden="1" x14ac:dyDescent="0.3">
      <c r="A49" s="7">
        <v>44</v>
      </c>
      <c r="B49" s="7" t="s">
        <v>1108</v>
      </c>
      <c r="C49" s="13" t="s">
        <v>881</v>
      </c>
      <c r="D49" s="13" t="s">
        <v>882</v>
      </c>
      <c r="E49" s="13" t="s">
        <v>883</v>
      </c>
      <c r="F49" s="13" t="s">
        <v>884</v>
      </c>
      <c r="G49" s="13" t="s">
        <v>600</v>
      </c>
      <c r="H49" s="13" t="s">
        <v>25</v>
      </c>
      <c r="I49" s="13" t="s">
        <v>127</v>
      </c>
      <c r="J49" s="13" t="s">
        <v>245</v>
      </c>
      <c r="K49" s="13">
        <v>2</v>
      </c>
      <c r="L49" s="13" t="s">
        <v>28</v>
      </c>
      <c r="M49" s="14" t="s">
        <v>885</v>
      </c>
      <c r="N49" s="13" t="s">
        <v>886</v>
      </c>
      <c r="O49" s="13" t="s">
        <v>30</v>
      </c>
      <c r="P49" s="13" t="s">
        <v>31</v>
      </c>
      <c r="Q49" s="15">
        <v>787600</v>
      </c>
      <c r="R49" s="15">
        <v>4138</v>
      </c>
      <c r="S49" s="16">
        <v>3259088800</v>
      </c>
      <c r="T49" s="17" t="s">
        <v>888</v>
      </c>
      <c r="U49" s="17" t="s">
        <v>887</v>
      </c>
      <c r="V49" s="15">
        <v>25000</v>
      </c>
      <c r="W49" s="16">
        <v>25000</v>
      </c>
      <c r="X49" s="16">
        <v>25000</v>
      </c>
      <c r="Y49" s="16">
        <v>25000</v>
      </c>
      <c r="Z49" s="16">
        <v>100000</v>
      </c>
      <c r="AA49" s="16">
        <v>15000</v>
      </c>
      <c r="AB49" s="51">
        <v>115000</v>
      </c>
      <c r="AC49" s="8"/>
      <c r="AD49" s="8"/>
      <c r="AE49" s="8"/>
      <c r="AF49" s="8"/>
      <c r="AG49" s="8"/>
      <c r="AH49" s="8"/>
      <c r="AI49" s="51"/>
      <c r="AJ49" s="8">
        <v>40200</v>
      </c>
      <c r="AK49" s="8">
        <v>40200</v>
      </c>
      <c r="AL49" s="8">
        <v>40200</v>
      </c>
      <c r="AM49" s="8">
        <v>40200</v>
      </c>
      <c r="AN49" s="8">
        <v>160800</v>
      </c>
      <c r="AO49" s="8">
        <v>26800</v>
      </c>
      <c r="AP49" s="51">
        <v>187600</v>
      </c>
      <c r="AQ49" s="8"/>
      <c r="AR49" s="8"/>
      <c r="AS49" s="8"/>
      <c r="AT49" s="8"/>
      <c r="AU49" s="8"/>
      <c r="AV49" s="8"/>
      <c r="AW49" s="51"/>
      <c r="AX49" s="8">
        <v>2150</v>
      </c>
      <c r="AY49" s="8">
        <v>2150</v>
      </c>
      <c r="AZ49" s="8">
        <v>2150</v>
      </c>
      <c r="BA49" s="8">
        <v>2150</v>
      </c>
      <c r="BB49" s="8">
        <v>8600</v>
      </c>
      <c r="BC49" s="8">
        <v>1400</v>
      </c>
      <c r="BD49" s="51">
        <v>10000</v>
      </c>
      <c r="BE49" s="8">
        <v>12000</v>
      </c>
      <c r="BF49" s="8">
        <v>12000</v>
      </c>
      <c r="BG49" s="8">
        <v>12000</v>
      </c>
      <c r="BH49" s="8">
        <v>12000</v>
      </c>
      <c r="BI49" s="8">
        <v>48000</v>
      </c>
      <c r="BJ49" s="8">
        <v>12000</v>
      </c>
      <c r="BK49" s="51">
        <v>60000</v>
      </c>
      <c r="BL49" s="8"/>
      <c r="BM49" s="8"/>
      <c r="BN49" s="8"/>
      <c r="BO49" s="8"/>
      <c r="BP49" s="8"/>
      <c r="BQ49" s="8"/>
      <c r="BR49" s="51"/>
      <c r="BS49" s="8">
        <v>12000</v>
      </c>
      <c r="BT49" s="8">
        <v>12000</v>
      </c>
      <c r="BU49" s="8">
        <v>12000</v>
      </c>
      <c r="BV49" s="8">
        <v>12000</v>
      </c>
      <c r="BW49" s="8">
        <v>48000</v>
      </c>
      <c r="BX49" s="8">
        <v>12000</v>
      </c>
      <c r="BY49" s="51">
        <v>60000</v>
      </c>
      <c r="BZ49" s="8"/>
      <c r="CA49" s="8"/>
      <c r="CB49" s="8"/>
      <c r="CC49" s="8"/>
      <c r="CD49" s="8"/>
      <c r="CE49" s="8"/>
      <c r="CF49" s="51"/>
      <c r="CG49" s="8">
        <v>8500</v>
      </c>
      <c r="CH49" s="8">
        <v>8600</v>
      </c>
      <c r="CI49" s="8">
        <v>8600</v>
      </c>
      <c r="CJ49" s="8">
        <v>8600</v>
      </c>
      <c r="CK49" s="8">
        <v>34300</v>
      </c>
      <c r="CL49" s="8">
        <v>5700</v>
      </c>
      <c r="CM49" s="51">
        <v>40000</v>
      </c>
      <c r="CN49" s="8">
        <v>17000</v>
      </c>
      <c r="CO49" s="8">
        <v>17000</v>
      </c>
      <c r="CP49" s="8">
        <v>17000</v>
      </c>
      <c r="CQ49" s="8">
        <v>17000</v>
      </c>
      <c r="CR49" s="8">
        <v>68000</v>
      </c>
      <c r="CS49" s="8">
        <v>12000.000000000015</v>
      </c>
      <c r="CT49" s="51">
        <v>80000.000000000015</v>
      </c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8">
        <v>37500</v>
      </c>
      <c r="DQ49" s="8">
        <v>37500</v>
      </c>
      <c r="DR49" s="8">
        <v>37500</v>
      </c>
      <c r="DS49" s="8">
        <v>37500</v>
      </c>
      <c r="DT49" s="8">
        <v>150000</v>
      </c>
      <c r="DU49" s="8">
        <v>25000</v>
      </c>
      <c r="DV49" s="51">
        <v>175000</v>
      </c>
      <c r="DW49" s="8">
        <v>12000</v>
      </c>
      <c r="DX49" s="8">
        <v>12000</v>
      </c>
      <c r="DY49" s="8">
        <v>12000</v>
      </c>
      <c r="DZ49" s="8">
        <v>12000</v>
      </c>
      <c r="EA49" s="8">
        <v>48000</v>
      </c>
      <c r="EB49" s="8">
        <v>12000</v>
      </c>
      <c r="EC49" s="51">
        <v>60000</v>
      </c>
      <c r="ED49" s="51"/>
      <c r="EE49" s="51"/>
      <c r="EF49" s="51"/>
      <c r="EG49" s="51"/>
      <c r="EH49" s="51"/>
      <c r="EI49" s="51"/>
      <c r="EJ49" s="51"/>
    </row>
    <row r="50" spans="1:140" ht="25.8" hidden="1" customHeight="1" x14ac:dyDescent="0.3">
      <c r="A50" s="7">
        <v>45</v>
      </c>
      <c r="B50" s="7" t="s">
        <v>1109</v>
      </c>
      <c r="C50" s="13" t="s">
        <v>391</v>
      </c>
      <c r="D50" s="13" t="s">
        <v>392</v>
      </c>
      <c r="E50" s="13" t="s">
        <v>393</v>
      </c>
      <c r="F50" s="13" t="s">
        <v>394</v>
      </c>
      <c r="G50" s="13" t="s">
        <v>218</v>
      </c>
      <c r="H50" s="13" t="s">
        <v>39</v>
      </c>
      <c r="I50" s="13" t="s">
        <v>209</v>
      </c>
      <c r="J50" s="13" t="s">
        <v>91</v>
      </c>
      <c r="K50" s="13">
        <v>4</v>
      </c>
      <c r="L50" s="13" t="s">
        <v>28</v>
      </c>
      <c r="M50" s="14" t="s">
        <v>395</v>
      </c>
      <c r="N50" s="13" t="s">
        <v>396</v>
      </c>
      <c r="O50" s="13" t="s">
        <v>30</v>
      </c>
      <c r="P50" s="13" t="s">
        <v>69</v>
      </c>
      <c r="Q50" s="15">
        <v>15000</v>
      </c>
      <c r="R50" s="15">
        <v>79000</v>
      </c>
      <c r="S50" s="16">
        <v>1185000000</v>
      </c>
      <c r="T50" s="17" t="s">
        <v>398</v>
      </c>
      <c r="U50" s="17" t="s">
        <v>397</v>
      </c>
      <c r="V50" s="15">
        <v>2500</v>
      </c>
      <c r="W50" s="16">
        <v>2500</v>
      </c>
      <c r="X50" s="16">
        <v>2500</v>
      </c>
      <c r="Y50" s="16">
        <v>2500</v>
      </c>
      <c r="Z50" s="16">
        <v>10000</v>
      </c>
      <c r="AA50" s="16">
        <v>1500</v>
      </c>
      <c r="AB50" s="51">
        <v>11500</v>
      </c>
      <c r="AC50" s="8"/>
      <c r="AD50" s="8"/>
      <c r="AE50" s="8"/>
      <c r="AF50" s="8"/>
      <c r="AG50" s="8"/>
      <c r="AH50" s="8"/>
      <c r="AI50" s="51"/>
      <c r="AJ50" s="8"/>
      <c r="AK50" s="8"/>
      <c r="AL50" s="8"/>
      <c r="AM50" s="8"/>
      <c r="AN50" s="8"/>
      <c r="AO50" s="8"/>
      <c r="AP50" s="51"/>
      <c r="AQ50" s="8"/>
      <c r="AR50" s="8"/>
      <c r="AS50" s="8"/>
      <c r="AT50" s="8"/>
      <c r="AU50" s="8"/>
      <c r="AV50" s="8"/>
      <c r="AW50" s="51"/>
      <c r="AX50" s="8"/>
      <c r="AY50" s="8"/>
      <c r="AZ50" s="8"/>
      <c r="BA50" s="8"/>
      <c r="BB50" s="8"/>
      <c r="BC50" s="8"/>
      <c r="BD50" s="51"/>
      <c r="BE50" s="8"/>
      <c r="BF50" s="8"/>
      <c r="BG50" s="8"/>
      <c r="BH50" s="8"/>
      <c r="BI50" s="8"/>
      <c r="BJ50" s="8"/>
      <c r="BK50" s="51"/>
      <c r="BL50" s="8"/>
      <c r="BM50" s="8"/>
      <c r="BN50" s="8"/>
      <c r="BO50" s="8"/>
      <c r="BP50" s="8"/>
      <c r="BQ50" s="8"/>
      <c r="BR50" s="51"/>
      <c r="BS50" s="8"/>
      <c r="BT50" s="8"/>
      <c r="BU50" s="8"/>
      <c r="BV50" s="8"/>
      <c r="BW50" s="8"/>
      <c r="BX50" s="8"/>
      <c r="BY50" s="51"/>
      <c r="BZ50" s="8"/>
      <c r="CA50" s="8"/>
      <c r="CB50" s="8"/>
      <c r="CC50" s="8"/>
      <c r="CD50" s="8"/>
      <c r="CE50" s="8"/>
      <c r="CF50" s="51"/>
      <c r="CG50" s="8"/>
      <c r="CH50" s="8"/>
      <c r="CI50" s="8"/>
      <c r="CJ50" s="8"/>
      <c r="CK50" s="8"/>
      <c r="CL50" s="8"/>
      <c r="CM50" s="51"/>
      <c r="CN50" s="8"/>
      <c r="CO50" s="8"/>
      <c r="CP50" s="8"/>
      <c r="CQ50" s="8"/>
      <c r="CR50" s="8"/>
      <c r="CS50" s="8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8">
        <v>750</v>
      </c>
      <c r="DQ50" s="8">
        <v>750</v>
      </c>
      <c r="DR50" s="8">
        <v>750</v>
      </c>
      <c r="DS50" s="8">
        <v>750</v>
      </c>
      <c r="DT50" s="8">
        <v>3000</v>
      </c>
      <c r="DU50" s="8">
        <v>500</v>
      </c>
      <c r="DV50" s="51">
        <v>3500</v>
      </c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</row>
    <row r="51" spans="1:140" ht="38.4" hidden="1" x14ac:dyDescent="0.3">
      <c r="A51" s="7">
        <v>46</v>
      </c>
      <c r="B51" s="7" t="s">
        <v>1110</v>
      </c>
      <c r="C51" s="13" t="s">
        <v>706</v>
      </c>
      <c r="D51" s="13" t="s">
        <v>707</v>
      </c>
      <c r="E51" s="13" t="s">
        <v>708</v>
      </c>
      <c r="F51" s="13" t="s">
        <v>709</v>
      </c>
      <c r="G51" s="13" t="s">
        <v>710</v>
      </c>
      <c r="H51" s="13" t="s">
        <v>312</v>
      </c>
      <c r="I51" s="13" t="s">
        <v>360</v>
      </c>
      <c r="J51" s="13" t="s">
        <v>711</v>
      </c>
      <c r="K51" s="13">
        <v>1</v>
      </c>
      <c r="L51" s="13" t="s">
        <v>28</v>
      </c>
      <c r="M51" s="14" t="s">
        <v>712</v>
      </c>
      <c r="N51" s="13" t="s">
        <v>713</v>
      </c>
      <c r="O51" s="13" t="s">
        <v>714</v>
      </c>
      <c r="P51" s="13" t="s">
        <v>479</v>
      </c>
      <c r="Q51" s="15">
        <v>6900</v>
      </c>
      <c r="R51" s="15">
        <v>15000</v>
      </c>
      <c r="S51" s="16">
        <v>103500000</v>
      </c>
      <c r="T51" s="17" t="s">
        <v>716</v>
      </c>
      <c r="U51" s="17" t="s">
        <v>715</v>
      </c>
      <c r="V51" s="17"/>
      <c r="W51" s="17"/>
      <c r="X51" s="17"/>
      <c r="Y51" s="17"/>
      <c r="Z51" s="17"/>
      <c r="AA51" s="17"/>
      <c r="AB51" s="51"/>
      <c r="AC51" s="8">
        <v>400</v>
      </c>
      <c r="AD51" s="8">
        <v>400</v>
      </c>
      <c r="AE51" s="8">
        <v>400</v>
      </c>
      <c r="AF51" s="8">
        <v>400</v>
      </c>
      <c r="AG51" s="8">
        <v>1600</v>
      </c>
      <c r="AH51" s="8">
        <v>400</v>
      </c>
      <c r="AI51" s="51">
        <v>2000</v>
      </c>
      <c r="AJ51" s="8"/>
      <c r="AK51" s="8"/>
      <c r="AL51" s="8"/>
      <c r="AM51" s="8"/>
      <c r="AN51" s="8"/>
      <c r="AO51" s="8"/>
      <c r="AP51" s="51"/>
      <c r="AQ51" s="8"/>
      <c r="AR51" s="8"/>
      <c r="AS51" s="8"/>
      <c r="AT51" s="8"/>
      <c r="AU51" s="8"/>
      <c r="AV51" s="8"/>
      <c r="AW51" s="51"/>
      <c r="AX51" s="8"/>
      <c r="AY51" s="8"/>
      <c r="AZ51" s="8"/>
      <c r="BA51" s="8"/>
      <c r="BB51" s="8"/>
      <c r="BC51" s="8"/>
      <c r="BD51" s="51"/>
      <c r="BE51" s="8"/>
      <c r="BF51" s="8"/>
      <c r="BG51" s="8"/>
      <c r="BH51" s="8"/>
      <c r="BI51" s="8"/>
      <c r="BJ51" s="8"/>
      <c r="BK51" s="51"/>
      <c r="BL51" s="8"/>
      <c r="BM51" s="8"/>
      <c r="BN51" s="8"/>
      <c r="BO51" s="8"/>
      <c r="BP51" s="8"/>
      <c r="BQ51" s="8"/>
      <c r="BR51" s="51"/>
      <c r="BS51" s="8"/>
      <c r="BT51" s="8"/>
      <c r="BU51" s="8"/>
      <c r="BV51" s="8"/>
      <c r="BW51" s="8"/>
      <c r="BX51" s="8"/>
      <c r="BY51" s="51"/>
      <c r="BZ51" s="8"/>
      <c r="CA51" s="8"/>
      <c r="CB51" s="8"/>
      <c r="CC51" s="8"/>
      <c r="CD51" s="8"/>
      <c r="CE51" s="8"/>
      <c r="CF51" s="51"/>
      <c r="CG51" s="8">
        <v>750</v>
      </c>
      <c r="CH51" s="8">
        <v>750</v>
      </c>
      <c r="CI51" s="8">
        <v>750</v>
      </c>
      <c r="CJ51" s="8">
        <v>750</v>
      </c>
      <c r="CK51" s="8">
        <v>3000</v>
      </c>
      <c r="CL51" s="8">
        <v>500</v>
      </c>
      <c r="CM51" s="51">
        <v>3500</v>
      </c>
      <c r="CN51" s="8"/>
      <c r="CO51" s="8"/>
      <c r="CP51" s="8"/>
      <c r="CQ51" s="8"/>
      <c r="CR51" s="8"/>
      <c r="CS51" s="8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8">
        <v>280</v>
      </c>
      <c r="DX51" s="8">
        <v>280</v>
      </c>
      <c r="DY51" s="8">
        <v>280</v>
      </c>
      <c r="DZ51" s="8">
        <v>280</v>
      </c>
      <c r="EA51" s="8">
        <v>1120</v>
      </c>
      <c r="EB51" s="8">
        <v>280</v>
      </c>
      <c r="EC51" s="51">
        <v>1400</v>
      </c>
      <c r="ED51" s="51"/>
      <c r="EE51" s="51"/>
      <c r="EF51" s="51"/>
      <c r="EG51" s="51"/>
      <c r="EH51" s="51"/>
      <c r="EI51" s="51"/>
      <c r="EJ51" s="51"/>
    </row>
    <row r="52" spans="1:140" ht="38.4" hidden="1" x14ac:dyDescent="0.3">
      <c r="A52" s="7">
        <v>47</v>
      </c>
      <c r="B52" s="7" t="s">
        <v>1111</v>
      </c>
      <c r="C52" s="13" t="s">
        <v>729</v>
      </c>
      <c r="D52" s="13" t="s">
        <v>730</v>
      </c>
      <c r="E52" s="13" t="s">
        <v>731</v>
      </c>
      <c r="F52" s="13" t="s">
        <v>732</v>
      </c>
      <c r="G52" s="13" t="s">
        <v>733</v>
      </c>
      <c r="H52" s="13" t="s">
        <v>312</v>
      </c>
      <c r="I52" s="13" t="s">
        <v>360</v>
      </c>
      <c r="J52" s="13" t="s">
        <v>734</v>
      </c>
      <c r="K52" s="13">
        <v>1</v>
      </c>
      <c r="L52" s="13" t="s">
        <v>28</v>
      </c>
      <c r="M52" s="14" t="s">
        <v>735</v>
      </c>
      <c r="N52" s="13" t="s">
        <v>736</v>
      </c>
      <c r="O52" s="13" t="s">
        <v>30</v>
      </c>
      <c r="P52" s="13" t="s">
        <v>408</v>
      </c>
      <c r="Q52" s="15">
        <v>43600</v>
      </c>
      <c r="R52" s="15">
        <v>19500</v>
      </c>
      <c r="S52" s="16">
        <v>850200000</v>
      </c>
      <c r="T52" s="17" t="s">
        <v>716</v>
      </c>
      <c r="U52" s="17" t="s">
        <v>715</v>
      </c>
      <c r="V52" s="17"/>
      <c r="W52" s="17"/>
      <c r="X52" s="17"/>
      <c r="Y52" s="17"/>
      <c r="Z52" s="17"/>
      <c r="AA52" s="17"/>
      <c r="AB52" s="51"/>
      <c r="AC52" s="8">
        <v>3000</v>
      </c>
      <c r="AD52" s="8">
        <v>3000</v>
      </c>
      <c r="AE52" s="8">
        <v>3000</v>
      </c>
      <c r="AF52" s="8">
        <v>3000</v>
      </c>
      <c r="AG52" s="8">
        <v>12000</v>
      </c>
      <c r="AH52" s="8">
        <v>3000</v>
      </c>
      <c r="AI52" s="51">
        <v>15000</v>
      </c>
      <c r="AJ52" s="8">
        <v>4000</v>
      </c>
      <c r="AK52" s="8">
        <v>4000</v>
      </c>
      <c r="AL52" s="8">
        <v>4000</v>
      </c>
      <c r="AM52" s="8">
        <v>4000</v>
      </c>
      <c r="AN52" s="8">
        <v>16000</v>
      </c>
      <c r="AO52" s="8">
        <v>2600</v>
      </c>
      <c r="AP52" s="51">
        <v>18600</v>
      </c>
      <c r="AQ52" s="8"/>
      <c r="AR52" s="8"/>
      <c r="AS52" s="8"/>
      <c r="AT52" s="8"/>
      <c r="AU52" s="8"/>
      <c r="AV52" s="8"/>
      <c r="AW52" s="51"/>
      <c r="AX52" s="8"/>
      <c r="AY52" s="8"/>
      <c r="AZ52" s="8"/>
      <c r="BA52" s="8"/>
      <c r="BB52" s="8"/>
      <c r="BC52" s="8"/>
      <c r="BD52" s="51"/>
      <c r="BE52" s="8"/>
      <c r="BF52" s="8"/>
      <c r="BG52" s="8"/>
      <c r="BH52" s="8"/>
      <c r="BI52" s="8"/>
      <c r="BJ52" s="8"/>
      <c r="BK52" s="51"/>
      <c r="BL52" s="8"/>
      <c r="BM52" s="8"/>
      <c r="BN52" s="8"/>
      <c r="BO52" s="8"/>
      <c r="BP52" s="8"/>
      <c r="BQ52" s="8"/>
      <c r="BR52" s="51"/>
      <c r="BS52" s="8"/>
      <c r="BT52" s="8"/>
      <c r="BU52" s="8"/>
      <c r="BV52" s="8"/>
      <c r="BW52" s="8"/>
      <c r="BX52" s="8"/>
      <c r="BY52" s="51"/>
      <c r="BZ52" s="8"/>
      <c r="CA52" s="8"/>
      <c r="CB52" s="8"/>
      <c r="CC52" s="8"/>
      <c r="CD52" s="8"/>
      <c r="CE52" s="8"/>
      <c r="CF52" s="51"/>
      <c r="CG52" s="8"/>
      <c r="CH52" s="8"/>
      <c r="CI52" s="8"/>
      <c r="CJ52" s="8"/>
      <c r="CK52" s="8"/>
      <c r="CL52" s="8"/>
      <c r="CM52" s="51"/>
      <c r="CN52" s="8">
        <v>2000</v>
      </c>
      <c r="CO52" s="8">
        <v>2000</v>
      </c>
      <c r="CP52" s="8">
        <v>2000</v>
      </c>
      <c r="CQ52" s="8">
        <v>2000</v>
      </c>
      <c r="CR52" s="8">
        <v>8000</v>
      </c>
      <c r="CS52" s="8">
        <v>2000</v>
      </c>
      <c r="CT52" s="51">
        <v>10000</v>
      </c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</row>
    <row r="53" spans="1:140" ht="25.8" hidden="1" customHeight="1" x14ac:dyDescent="0.3">
      <c r="A53" s="7">
        <v>48</v>
      </c>
      <c r="B53" s="7" t="s">
        <v>1092</v>
      </c>
      <c r="C53" s="13" t="s">
        <v>645</v>
      </c>
      <c r="D53" s="13" t="s">
        <v>646</v>
      </c>
      <c r="E53" s="13" t="s">
        <v>647</v>
      </c>
      <c r="F53" s="13" t="s">
        <v>648</v>
      </c>
      <c r="G53" s="13" t="s">
        <v>208</v>
      </c>
      <c r="H53" s="13" t="s">
        <v>39</v>
      </c>
      <c r="I53" s="13" t="s">
        <v>90</v>
      </c>
      <c r="J53" s="13" t="s">
        <v>649</v>
      </c>
      <c r="K53" s="13" t="s">
        <v>92</v>
      </c>
      <c r="L53" s="13" t="s">
        <v>28</v>
      </c>
      <c r="M53" s="14" t="s">
        <v>650</v>
      </c>
      <c r="N53" s="13" t="s">
        <v>651</v>
      </c>
      <c r="O53" s="13" t="s">
        <v>30</v>
      </c>
      <c r="P53" s="13" t="s">
        <v>69</v>
      </c>
      <c r="Q53" s="15">
        <v>28840</v>
      </c>
      <c r="R53" s="15">
        <v>43000</v>
      </c>
      <c r="S53" s="16">
        <v>1240120000</v>
      </c>
      <c r="T53" s="17" t="s">
        <v>652</v>
      </c>
      <c r="U53" s="17" t="s">
        <v>651</v>
      </c>
      <c r="V53" s="15">
        <v>6000</v>
      </c>
      <c r="W53" s="16">
        <v>6000</v>
      </c>
      <c r="X53" s="16">
        <v>6000</v>
      </c>
      <c r="Y53" s="16">
        <v>6000</v>
      </c>
      <c r="Z53" s="16">
        <v>24000</v>
      </c>
      <c r="AA53" s="16">
        <v>4000</v>
      </c>
      <c r="AB53" s="51">
        <v>28000</v>
      </c>
      <c r="AC53" s="8"/>
      <c r="AD53" s="8"/>
      <c r="AE53" s="8"/>
      <c r="AF53" s="8"/>
      <c r="AG53" s="8"/>
      <c r="AH53" s="8"/>
      <c r="AI53" s="51"/>
      <c r="AJ53" s="8"/>
      <c r="AK53" s="8"/>
      <c r="AL53" s="8"/>
      <c r="AM53" s="8"/>
      <c r="AN53" s="8"/>
      <c r="AO53" s="8"/>
      <c r="AP53" s="51"/>
      <c r="AQ53" s="8"/>
      <c r="AR53" s="8"/>
      <c r="AS53" s="8"/>
      <c r="AT53" s="8"/>
      <c r="AU53" s="8"/>
      <c r="AV53" s="8"/>
      <c r="AW53" s="51"/>
      <c r="AX53" s="8"/>
      <c r="AY53" s="8"/>
      <c r="AZ53" s="8"/>
      <c r="BA53" s="8"/>
      <c r="BB53" s="8"/>
      <c r="BC53" s="8"/>
      <c r="BD53" s="51"/>
      <c r="BE53" s="8"/>
      <c r="BF53" s="8"/>
      <c r="BG53" s="8"/>
      <c r="BH53" s="8"/>
      <c r="BI53" s="8"/>
      <c r="BJ53" s="8"/>
      <c r="BK53" s="51"/>
      <c r="BL53" s="8"/>
      <c r="BM53" s="8"/>
      <c r="BN53" s="8"/>
      <c r="BO53" s="8"/>
      <c r="BP53" s="8"/>
      <c r="BQ53" s="8"/>
      <c r="BR53" s="51"/>
      <c r="BS53" s="8">
        <v>68</v>
      </c>
      <c r="BT53" s="8">
        <v>68</v>
      </c>
      <c r="BU53" s="8">
        <v>68</v>
      </c>
      <c r="BV53" s="8">
        <v>68</v>
      </c>
      <c r="BW53" s="8">
        <v>272</v>
      </c>
      <c r="BX53" s="8">
        <v>68</v>
      </c>
      <c r="BY53" s="51">
        <v>340</v>
      </c>
      <c r="BZ53" s="8"/>
      <c r="CA53" s="8"/>
      <c r="CB53" s="8"/>
      <c r="CC53" s="8"/>
      <c r="CD53" s="8"/>
      <c r="CE53" s="8"/>
      <c r="CF53" s="51"/>
      <c r="CG53" s="8"/>
      <c r="CH53" s="8"/>
      <c r="CI53" s="8"/>
      <c r="CJ53" s="8"/>
      <c r="CK53" s="8"/>
      <c r="CL53" s="8"/>
      <c r="CM53" s="51"/>
      <c r="CN53" s="8">
        <v>60</v>
      </c>
      <c r="CO53" s="8">
        <v>60</v>
      </c>
      <c r="CP53" s="8">
        <v>60</v>
      </c>
      <c r="CQ53" s="8">
        <v>60</v>
      </c>
      <c r="CR53" s="8">
        <v>240</v>
      </c>
      <c r="CS53" s="8">
        <v>59.999999999999943</v>
      </c>
      <c r="CT53" s="51">
        <v>299.99999999999994</v>
      </c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8">
        <v>40</v>
      </c>
      <c r="DX53" s="8">
        <v>40</v>
      </c>
      <c r="DY53" s="8">
        <v>40</v>
      </c>
      <c r="DZ53" s="8">
        <v>40</v>
      </c>
      <c r="EA53" s="8">
        <v>160</v>
      </c>
      <c r="EB53" s="8">
        <v>40</v>
      </c>
      <c r="EC53" s="51">
        <v>200</v>
      </c>
      <c r="ED53" s="51"/>
      <c r="EE53" s="51"/>
      <c r="EF53" s="51"/>
      <c r="EG53" s="51"/>
      <c r="EH53" s="51"/>
      <c r="EI53" s="51"/>
      <c r="EJ53" s="51"/>
    </row>
    <row r="54" spans="1:140" ht="67.2" hidden="1" x14ac:dyDescent="0.3">
      <c r="A54" s="7">
        <v>49</v>
      </c>
      <c r="B54" s="7" t="s">
        <v>1114</v>
      </c>
      <c r="C54" s="13" t="s">
        <v>671</v>
      </c>
      <c r="D54" s="13" t="s">
        <v>672</v>
      </c>
      <c r="E54" s="13" t="s">
        <v>673</v>
      </c>
      <c r="F54" s="13" t="s">
        <v>674</v>
      </c>
      <c r="G54" s="13" t="s">
        <v>675</v>
      </c>
      <c r="H54" s="13" t="s">
        <v>25</v>
      </c>
      <c r="I54" s="13" t="s">
        <v>676</v>
      </c>
      <c r="J54" s="13" t="s">
        <v>677</v>
      </c>
      <c r="K54" s="13" t="s">
        <v>92</v>
      </c>
      <c r="L54" s="13" t="s">
        <v>42</v>
      </c>
      <c r="M54" s="14" t="s">
        <v>678</v>
      </c>
      <c r="N54" s="13" t="s">
        <v>227</v>
      </c>
      <c r="O54" s="13" t="s">
        <v>30</v>
      </c>
      <c r="P54" s="13" t="s">
        <v>479</v>
      </c>
      <c r="Q54" s="15">
        <v>2122</v>
      </c>
      <c r="R54" s="15">
        <v>262000</v>
      </c>
      <c r="S54" s="16">
        <v>555964000</v>
      </c>
      <c r="T54" s="17" t="s">
        <v>228</v>
      </c>
      <c r="U54" s="17" t="s">
        <v>227</v>
      </c>
      <c r="V54" s="17"/>
      <c r="W54" s="17"/>
      <c r="X54" s="17"/>
      <c r="Y54" s="17"/>
      <c r="Z54" s="17"/>
      <c r="AA54" s="17"/>
      <c r="AB54" s="51"/>
      <c r="AC54" s="8"/>
      <c r="AD54" s="8"/>
      <c r="AE54" s="8"/>
      <c r="AF54" s="8"/>
      <c r="AG54" s="8"/>
      <c r="AH54" s="8"/>
      <c r="AI54" s="51"/>
      <c r="AJ54" s="8">
        <v>75</v>
      </c>
      <c r="AK54" s="8">
        <v>75</v>
      </c>
      <c r="AL54" s="8">
        <v>75</v>
      </c>
      <c r="AM54" s="8">
        <v>75</v>
      </c>
      <c r="AN54" s="8">
        <v>300</v>
      </c>
      <c r="AO54" s="8">
        <v>30</v>
      </c>
      <c r="AP54" s="51">
        <v>330</v>
      </c>
      <c r="AQ54" s="8"/>
      <c r="AR54" s="8"/>
      <c r="AS54" s="8"/>
      <c r="AT54" s="8"/>
      <c r="AU54" s="8"/>
      <c r="AV54" s="8"/>
      <c r="AW54" s="51"/>
      <c r="AX54" s="8">
        <v>284</v>
      </c>
      <c r="AY54" s="8">
        <v>286</v>
      </c>
      <c r="AZ54" s="8">
        <v>290</v>
      </c>
      <c r="BA54" s="8">
        <v>290</v>
      </c>
      <c r="BB54" s="8">
        <v>1150</v>
      </c>
      <c r="BC54" s="8">
        <v>192</v>
      </c>
      <c r="BD54" s="51">
        <v>1342</v>
      </c>
      <c r="BE54" s="8">
        <v>96</v>
      </c>
      <c r="BF54" s="8">
        <v>96</v>
      </c>
      <c r="BG54" s="8">
        <v>96</v>
      </c>
      <c r="BH54" s="8">
        <v>96</v>
      </c>
      <c r="BI54" s="8">
        <v>384</v>
      </c>
      <c r="BJ54" s="8">
        <v>66</v>
      </c>
      <c r="BK54" s="51">
        <v>450</v>
      </c>
      <c r="BL54" s="8"/>
      <c r="BM54" s="8"/>
      <c r="BN54" s="8"/>
      <c r="BO54" s="8"/>
      <c r="BP54" s="8"/>
      <c r="BQ54" s="8"/>
      <c r="BR54" s="51"/>
      <c r="BS54" s="8"/>
      <c r="BT54" s="8"/>
      <c r="BU54" s="8"/>
      <c r="BV54" s="8"/>
      <c r="BW54" s="8"/>
      <c r="BX54" s="8"/>
      <c r="BY54" s="51"/>
      <c r="BZ54" s="8"/>
      <c r="CA54" s="8"/>
      <c r="CB54" s="8"/>
      <c r="CC54" s="8"/>
      <c r="CD54" s="8"/>
      <c r="CE54" s="8"/>
      <c r="CF54" s="51"/>
      <c r="CG54" s="8"/>
      <c r="CH54" s="8"/>
      <c r="CI54" s="8"/>
      <c r="CJ54" s="8"/>
      <c r="CK54" s="8"/>
      <c r="CL54" s="8"/>
      <c r="CM54" s="51"/>
      <c r="CN54" s="8"/>
      <c r="CO54" s="8"/>
      <c r="CP54" s="8"/>
      <c r="CQ54" s="8"/>
      <c r="CR54" s="8"/>
      <c r="CS54" s="8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</row>
    <row r="55" spans="1:140" ht="57.6" hidden="1" x14ac:dyDescent="0.3">
      <c r="A55" s="7">
        <v>50</v>
      </c>
      <c r="B55" s="7" t="s">
        <v>1115</v>
      </c>
      <c r="C55" s="13" t="s">
        <v>171</v>
      </c>
      <c r="D55" s="13" t="s">
        <v>172</v>
      </c>
      <c r="E55" s="13" t="s">
        <v>173</v>
      </c>
      <c r="F55" s="13" t="s">
        <v>174</v>
      </c>
      <c r="G55" s="13" t="s">
        <v>175</v>
      </c>
      <c r="H55" s="13" t="s">
        <v>83</v>
      </c>
      <c r="I55" s="13" t="s">
        <v>40</v>
      </c>
      <c r="J55" s="13" t="s">
        <v>176</v>
      </c>
      <c r="K55" s="13">
        <v>4</v>
      </c>
      <c r="L55" s="13" t="s">
        <v>55</v>
      </c>
      <c r="M55" s="14" t="s">
        <v>177</v>
      </c>
      <c r="N55" s="13" t="s">
        <v>178</v>
      </c>
      <c r="O55" s="13" t="s">
        <v>30</v>
      </c>
      <c r="P55" s="13" t="s">
        <v>44</v>
      </c>
      <c r="Q55" s="15">
        <v>36235</v>
      </c>
      <c r="R55" s="15">
        <v>819</v>
      </c>
      <c r="S55" s="16">
        <v>29676465</v>
      </c>
      <c r="T55" s="17" t="s">
        <v>180</v>
      </c>
      <c r="U55" s="17" t="s">
        <v>179</v>
      </c>
      <c r="V55" s="15">
        <v>3000</v>
      </c>
      <c r="W55" s="16">
        <v>3000</v>
      </c>
      <c r="X55" s="16">
        <v>3000</v>
      </c>
      <c r="Y55" s="16">
        <v>3000</v>
      </c>
      <c r="Z55" s="16">
        <v>12000</v>
      </c>
      <c r="AA55" s="16">
        <v>2000</v>
      </c>
      <c r="AB55" s="51">
        <v>14000</v>
      </c>
      <c r="AC55" s="8">
        <v>1400</v>
      </c>
      <c r="AD55" s="8">
        <v>1400</v>
      </c>
      <c r="AE55" s="8">
        <v>1400</v>
      </c>
      <c r="AF55" s="8">
        <v>1400</v>
      </c>
      <c r="AG55" s="8">
        <v>5600</v>
      </c>
      <c r="AH55" s="8">
        <v>1400</v>
      </c>
      <c r="AI55" s="51">
        <v>7000</v>
      </c>
      <c r="AJ55" s="8">
        <v>135</v>
      </c>
      <c r="AK55" s="8">
        <v>135</v>
      </c>
      <c r="AL55" s="8">
        <v>135</v>
      </c>
      <c r="AM55" s="8">
        <v>135</v>
      </c>
      <c r="AN55" s="8">
        <v>540</v>
      </c>
      <c r="AO55" s="8">
        <v>90</v>
      </c>
      <c r="AP55" s="51">
        <v>630</v>
      </c>
      <c r="AQ55" s="8"/>
      <c r="AR55" s="8"/>
      <c r="AS55" s="8"/>
      <c r="AT55" s="8"/>
      <c r="AU55" s="8"/>
      <c r="AV55" s="8"/>
      <c r="AW55" s="51"/>
      <c r="AX55" s="8"/>
      <c r="AY55" s="8"/>
      <c r="AZ55" s="8"/>
      <c r="BA55" s="8"/>
      <c r="BB55" s="8"/>
      <c r="BC55" s="8"/>
      <c r="BD55" s="51"/>
      <c r="BE55" s="8">
        <v>14</v>
      </c>
      <c r="BF55" s="8">
        <v>14</v>
      </c>
      <c r="BG55" s="8">
        <v>14</v>
      </c>
      <c r="BH55" s="8">
        <v>14</v>
      </c>
      <c r="BI55" s="8">
        <v>56</v>
      </c>
      <c r="BJ55" s="8">
        <v>9</v>
      </c>
      <c r="BK55" s="51">
        <v>65</v>
      </c>
      <c r="BL55" s="8"/>
      <c r="BM55" s="8"/>
      <c r="BN55" s="8"/>
      <c r="BO55" s="8"/>
      <c r="BP55" s="8"/>
      <c r="BQ55" s="8"/>
      <c r="BR55" s="51"/>
      <c r="BS55" s="8">
        <v>680</v>
      </c>
      <c r="BT55" s="8">
        <v>680</v>
      </c>
      <c r="BU55" s="8">
        <v>680</v>
      </c>
      <c r="BV55" s="8">
        <v>680</v>
      </c>
      <c r="BW55" s="8">
        <v>2720</v>
      </c>
      <c r="BX55" s="8">
        <v>680</v>
      </c>
      <c r="BY55" s="51">
        <v>3400</v>
      </c>
      <c r="BZ55" s="8"/>
      <c r="CA55" s="8"/>
      <c r="CB55" s="8"/>
      <c r="CC55" s="8"/>
      <c r="CD55" s="8"/>
      <c r="CE55" s="8"/>
      <c r="CF55" s="51"/>
      <c r="CG55" s="8">
        <v>90</v>
      </c>
      <c r="CH55" s="8">
        <v>90</v>
      </c>
      <c r="CI55" s="8">
        <v>90</v>
      </c>
      <c r="CJ55" s="8">
        <v>90</v>
      </c>
      <c r="CK55" s="8">
        <v>360</v>
      </c>
      <c r="CL55" s="8">
        <v>60</v>
      </c>
      <c r="CM55" s="51">
        <v>420</v>
      </c>
      <c r="CN55" s="8">
        <v>180</v>
      </c>
      <c r="CO55" s="8">
        <v>180</v>
      </c>
      <c r="CP55" s="8">
        <v>180</v>
      </c>
      <c r="CQ55" s="8">
        <v>180</v>
      </c>
      <c r="CR55" s="8">
        <v>720</v>
      </c>
      <c r="CS55" s="8">
        <v>180</v>
      </c>
      <c r="CT55" s="51">
        <v>900</v>
      </c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8">
        <v>1500</v>
      </c>
      <c r="DJ55" s="8">
        <v>1500</v>
      </c>
      <c r="DK55" s="8">
        <v>1500</v>
      </c>
      <c r="DL55" s="8">
        <v>1500</v>
      </c>
      <c r="DM55" s="8">
        <v>6000</v>
      </c>
      <c r="DN55" s="8">
        <v>1000</v>
      </c>
      <c r="DO55" s="51">
        <v>7000</v>
      </c>
      <c r="DP55" s="8">
        <v>175</v>
      </c>
      <c r="DQ55" s="8">
        <v>175</v>
      </c>
      <c r="DR55" s="8">
        <v>175</v>
      </c>
      <c r="DS55" s="8">
        <v>175</v>
      </c>
      <c r="DT55" s="8">
        <v>700</v>
      </c>
      <c r="DU55" s="8">
        <v>120</v>
      </c>
      <c r="DV55" s="51">
        <v>820</v>
      </c>
      <c r="DW55" s="8">
        <v>400</v>
      </c>
      <c r="DX55" s="8">
        <v>400</v>
      </c>
      <c r="DY55" s="8">
        <v>400</v>
      </c>
      <c r="DZ55" s="8">
        <v>400</v>
      </c>
      <c r="EA55" s="8">
        <v>0</v>
      </c>
      <c r="EB55" s="8">
        <v>400</v>
      </c>
      <c r="EC55" s="51">
        <v>2000</v>
      </c>
      <c r="ED55" s="51"/>
      <c r="EE55" s="51"/>
      <c r="EF55" s="51"/>
      <c r="EG55" s="51"/>
      <c r="EH55" s="51"/>
      <c r="EI55" s="51"/>
      <c r="EJ55" s="51"/>
    </row>
    <row r="56" spans="1:140" ht="25.8" hidden="1" customHeight="1" x14ac:dyDescent="0.3">
      <c r="A56" s="7">
        <v>51</v>
      </c>
      <c r="B56" s="7" t="s">
        <v>1113</v>
      </c>
      <c r="C56" s="13" t="s">
        <v>220</v>
      </c>
      <c r="D56" s="13" t="s">
        <v>221</v>
      </c>
      <c r="E56" s="13" t="s">
        <v>222</v>
      </c>
      <c r="F56" s="13" t="s">
        <v>223</v>
      </c>
      <c r="G56" s="13" t="s">
        <v>224</v>
      </c>
      <c r="H56" s="13" t="s">
        <v>83</v>
      </c>
      <c r="I56" s="13" t="s">
        <v>225</v>
      </c>
      <c r="J56" s="13" t="s">
        <v>91</v>
      </c>
      <c r="K56" s="13">
        <v>4</v>
      </c>
      <c r="L56" s="13" t="s">
        <v>28</v>
      </c>
      <c r="M56" s="14" t="s">
        <v>226</v>
      </c>
      <c r="N56" s="13" t="s">
        <v>178</v>
      </c>
      <c r="O56" s="13" t="s">
        <v>30</v>
      </c>
      <c r="P56" s="13" t="s">
        <v>69</v>
      </c>
      <c r="Q56" s="15">
        <v>573700</v>
      </c>
      <c r="R56" s="15">
        <v>5145</v>
      </c>
      <c r="S56" s="16">
        <v>2951686500</v>
      </c>
      <c r="T56" s="17" t="s">
        <v>180</v>
      </c>
      <c r="U56" s="17" t="s">
        <v>179</v>
      </c>
      <c r="V56" s="15">
        <v>85000</v>
      </c>
      <c r="W56" s="16">
        <v>85000</v>
      </c>
      <c r="X56" s="16">
        <v>85000</v>
      </c>
      <c r="Y56" s="16">
        <v>95000</v>
      </c>
      <c r="Z56" s="16">
        <v>350000</v>
      </c>
      <c r="AA56" s="16">
        <v>55000</v>
      </c>
      <c r="AB56" s="51">
        <v>405000</v>
      </c>
      <c r="AC56" s="8"/>
      <c r="AD56" s="8"/>
      <c r="AE56" s="8"/>
      <c r="AF56" s="8"/>
      <c r="AG56" s="8"/>
      <c r="AH56" s="8"/>
      <c r="AI56" s="51"/>
      <c r="AJ56" s="8"/>
      <c r="AK56" s="8"/>
      <c r="AL56" s="8"/>
      <c r="AM56" s="8"/>
      <c r="AN56" s="8"/>
      <c r="AO56" s="8"/>
      <c r="AP56" s="51"/>
      <c r="AQ56" s="8"/>
      <c r="AR56" s="8"/>
      <c r="AS56" s="8"/>
      <c r="AT56" s="8"/>
      <c r="AU56" s="8"/>
      <c r="AV56" s="8"/>
      <c r="AW56" s="51"/>
      <c r="AX56" s="8"/>
      <c r="AY56" s="8"/>
      <c r="AZ56" s="8"/>
      <c r="BA56" s="8"/>
      <c r="BB56" s="8"/>
      <c r="BC56" s="8"/>
      <c r="BD56" s="51"/>
      <c r="BE56" s="8"/>
      <c r="BF56" s="8"/>
      <c r="BG56" s="8"/>
      <c r="BH56" s="8"/>
      <c r="BI56" s="8"/>
      <c r="BJ56" s="8"/>
      <c r="BK56" s="51"/>
      <c r="BL56" s="8"/>
      <c r="BM56" s="8"/>
      <c r="BN56" s="8"/>
      <c r="BO56" s="8"/>
      <c r="BP56" s="8"/>
      <c r="BQ56" s="8"/>
      <c r="BR56" s="51"/>
      <c r="BS56" s="8">
        <v>18000</v>
      </c>
      <c r="BT56" s="8">
        <v>18000</v>
      </c>
      <c r="BU56" s="8">
        <v>18000</v>
      </c>
      <c r="BV56" s="8">
        <v>18000</v>
      </c>
      <c r="BW56" s="8">
        <v>72000</v>
      </c>
      <c r="BX56" s="8">
        <v>18000</v>
      </c>
      <c r="BY56" s="51">
        <v>90000</v>
      </c>
      <c r="BZ56" s="8"/>
      <c r="CA56" s="8"/>
      <c r="CB56" s="8"/>
      <c r="CC56" s="8"/>
      <c r="CD56" s="8"/>
      <c r="CE56" s="8"/>
      <c r="CF56" s="51"/>
      <c r="CG56" s="8">
        <v>7500</v>
      </c>
      <c r="CH56" s="8">
        <v>7500</v>
      </c>
      <c r="CI56" s="8">
        <v>7500</v>
      </c>
      <c r="CJ56" s="8">
        <v>7500</v>
      </c>
      <c r="CK56" s="8">
        <v>30000</v>
      </c>
      <c r="CL56" s="8">
        <v>5000</v>
      </c>
      <c r="CM56" s="51">
        <v>35000</v>
      </c>
      <c r="CN56" s="8">
        <v>7200</v>
      </c>
      <c r="CO56" s="8">
        <v>7200</v>
      </c>
      <c r="CP56" s="8">
        <v>7200</v>
      </c>
      <c r="CQ56" s="8">
        <v>7200</v>
      </c>
      <c r="CR56" s="8">
        <v>28800</v>
      </c>
      <c r="CS56" s="8">
        <v>4900.0000000000073</v>
      </c>
      <c r="CT56" s="51">
        <v>33700.000000000007</v>
      </c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8">
        <v>2000</v>
      </c>
      <c r="DX56" s="8">
        <v>2000</v>
      </c>
      <c r="DY56" s="8">
        <v>2000</v>
      </c>
      <c r="DZ56" s="8">
        <v>2000</v>
      </c>
      <c r="EA56" s="8">
        <v>8000</v>
      </c>
      <c r="EB56" s="8">
        <v>2000</v>
      </c>
      <c r="EC56" s="51">
        <v>10000</v>
      </c>
      <c r="ED56" s="51"/>
      <c r="EE56" s="51"/>
      <c r="EF56" s="51"/>
      <c r="EG56" s="51"/>
      <c r="EH56" s="51"/>
      <c r="EI56" s="51"/>
      <c r="EJ56" s="51"/>
    </row>
    <row r="57" spans="1:140" ht="38.4" hidden="1" x14ac:dyDescent="0.3">
      <c r="A57" s="7">
        <v>52</v>
      </c>
      <c r="B57" s="7" t="s">
        <v>1116</v>
      </c>
      <c r="C57" s="13" t="s">
        <v>653</v>
      </c>
      <c r="D57" s="13" t="s">
        <v>654</v>
      </c>
      <c r="E57" s="13" t="s">
        <v>655</v>
      </c>
      <c r="F57" s="13" t="s">
        <v>656</v>
      </c>
      <c r="G57" s="13" t="s">
        <v>243</v>
      </c>
      <c r="H57" s="13" t="s">
        <v>25</v>
      </c>
      <c r="I57" s="13" t="s">
        <v>414</v>
      </c>
      <c r="J57" s="13" t="s">
        <v>293</v>
      </c>
      <c r="K57" s="13">
        <v>3</v>
      </c>
      <c r="L57" s="13" t="s">
        <v>188</v>
      </c>
      <c r="M57" s="14">
        <v>893110455523</v>
      </c>
      <c r="N57" s="13" t="s">
        <v>657</v>
      </c>
      <c r="O57" s="13" t="s">
        <v>30</v>
      </c>
      <c r="P57" s="13" t="s">
        <v>658</v>
      </c>
      <c r="Q57" s="15">
        <v>6286250</v>
      </c>
      <c r="R57" s="15">
        <v>567</v>
      </c>
      <c r="S57" s="16">
        <v>3564303750</v>
      </c>
      <c r="T57" s="17" t="s">
        <v>660</v>
      </c>
      <c r="U57" s="17" t="s">
        <v>659</v>
      </c>
      <c r="V57" s="15">
        <v>70000</v>
      </c>
      <c r="W57" s="16">
        <v>70000</v>
      </c>
      <c r="X57" s="16">
        <v>80000</v>
      </c>
      <c r="Y57" s="16">
        <v>80000</v>
      </c>
      <c r="Z57" s="16">
        <v>300000</v>
      </c>
      <c r="AA57" s="16">
        <v>50000</v>
      </c>
      <c r="AB57" s="51">
        <v>350000</v>
      </c>
      <c r="AC57" s="8"/>
      <c r="AD57" s="8"/>
      <c r="AE57" s="8"/>
      <c r="AF57" s="8"/>
      <c r="AG57" s="8"/>
      <c r="AH57" s="8"/>
      <c r="AI57" s="51"/>
      <c r="AJ57" s="8">
        <v>150000</v>
      </c>
      <c r="AK57" s="8">
        <v>150000</v>
      </c>
      <c r="AL57" s="8">
        <v>150000</v>
      </c>
      <c r="AM57" s="8">
        <v>150000</v>
      </c>
      <c r="AN57" s="8">
        <v>600000</v>
      </c>
      <c r="AO57" s="8">
        <v>100000</v>
      </c>
      <c r="AP57" s="51">
        <v>700000</v>
      </c>
      <c r="AQ57" s="8">
        <v>50</v>
      </c>
      <c r="AR57" s="8">
        <v>50</v>
      </c>
      <c r="AS57" s="8">
        <v>50</v>
      </c>
      <c r="AT57" s="8">
        <v>50</v>
      </c>
      <c r="AU57" s="8">
        <v>200</v>
      </c>
      <c r="AV57" s="8">
        <v>50</v>
      </c>
      <c r="AW57" s="51">
        <v>250</v>
      </c>
      <c r="AX57" s="8">
        <v>21450</v>
      </c>
      <c r="AY57" s="8">
        <v>21450</v>
      </c>
      <c r="AZ57" s="8">
        <v>21450</v>
      </c>
      <c r="BA57" s="8">
        <v>21450</v>
      </c>
      <c r="BB57" s="8">
        <v>85800</v>
      </c>
      <c r="BC57" s="8">
        <v>14200</v>
      </c>
      <c r="BD57" s="51">
        <v>100000</v>
      </c>
      <c r="BE57" s="8">
        <v>50000</v>
      </c>
      <c r="BF57" s="8">
        <v>50000</v>
      </c>
      <c r="BG57" s="8">
        <v>50000</v>
      </c>
      <c r="BH57" s="8">
        <v>50000</v>
      </c>
      <c r="BI57" s="8">
        <v>200000</v>
      </c>
      <c r="BJ57" s="8">
        <v>40000</v>
      </c>
      <c r="BK57" s="51">
        <v>240000</v>
      </c>
      <c r="BL57" s="8"/>
      <c r="BM57" s="8"/>
      <c r="BN57" s="8"/>
      <c r="BO57" s="8"/>
      <c r="BP57" s="8"/>
      <c r="BQ57" s="8"/>
      <c r="BR57" s="51"/>
      <c r="BS57" s="8">
        <v>120000</v>
      </c>
      <c r="BT57" s="8">
        <v>120000</v>
      </c>
      <c r="BU57" s="8">
        <v>120000</v>
      </c>
      <c r="BV57" s="8">
        <v>120000</v>
      </c>
      <c r="BW57" s="8">
        <v>480000</v>
      </c>
      <c r="BX57" s="8">
        <v>120000</v>
      </c>
      <c r="BY57" s="51">
        <v>600000</v>
      </c>
      <c r="BZ57" s="8"/>
      <c r="CA57" s="8"/>
      <c r="CB57" s="8"/>
      <c r="CC57" s="8"/>
      <c r="CD57" s="8"/>
      <c r="CE57" s="8"/>
      <c r="CF57" s="51"/>
      <c r="CG57" s="8">
        <v>182500</v>
      </c>
      <c r="CH57" s="8">
        <v>182500</v>
      </c>
      <c r="CI57" s="8">
        <v>182500</v>
      </c>
      <c r="CJ57" s="8">
        <v>182500</v>
      </c>
      <c r="CK57" s="8">
        <v>730000</v>
      </c>
      <c r="CL57" s="8">
        <v>120000</v>
      </c>
      <c r="CM57" s="51">
        <v>850000</v>
      </c>
      <c r="CN57" s="8">
        <v>300000</v>
      </c>
      <c r="CO57" s="8">
        <v>300000</v>
      </c>
      <c r="CP57" s="8">
        <v>300000</v>
      </c>
      <c r="CQ57" s="8">
        <v>300000</v>
      </c>
      <c r="CR57" s="8">
        <v>1200000</v>
      </c>
      <c r="CS57" s="8">
        <v>300000</v>
      </c>
      <c r="CT57" s="51">
        <v>1500000</v>
      </c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8">
        <v>50000</v>
      </c>
      <c r="DJ57" s="8">
        <v>50000</v>
      </c>
      <c r="DK57" s="8">
        <v>50000</v>
      </c>
      <c r="DL57" s="8">
        <v>50000</v>
      </c>
      <c r="DM57" s="8">
        <v>200000</v>
      </c>
      <c r="DN57" s="8">
        <v>30000</v>
      </c>
      <c r="DO57" s="51">
        <v>230000</v>
      </c>
      <c r="DP57" s="8">
        <v>175000</v>
      </c>
      <c r="DQ57" s="8">
        <v>175000</v>
      </c>
      <c r="DR57" s="8">
        <v>175000</v>
      </c>
      <c r="DS57" s="8">
        <v>175000</v>
      </c>
      <c r="DT57" s="8">
        <v>700000</v>
      </c>
      <c r="DU57" s="8">
        <v>116000</v>
      </c>
      <c r="DV57" s="51">
        <v>816000</v>
      </c>
      <c r="DW57" s="8">
        <v>60000</v>
      </c>
      <c r="DX57" s="8">
        <v>60000</v>
      </c>
      <c r="DY57" s="8">
        <v>60000</v>
      </c>
      <c r="DZ57" s="8">
        <v>60000</v>
      </c>
      <c r="EA57" s="8">
        <v>240000</v>
      </c>
      <c r="EB57" s="8">
        <v>60000</v>
      </c>
      <c r="EC57" s="51">
        <v>300000</v>
      </c>
      <c r="ED57" s="8">
        <v>120000</v>
      </c>
      <c r="EE57" s="8">
        <v>120000</v>
      </c>
      <c r="EF57" s="8">
        <v>140000</v>
      </c>
      <c r="EG57" s="8">
        <v>140000</v>
      </c>
      <c r="EH57" s="8">
        <v>520000</v>
      </c>
      <c r="EI57" s="8">
        <v>80000</v>
      </c>
      <c r="EJ57" s="51">
        <v>600000</v>
      </c>
    </row>
    <row r="58" spans="1:140" ht="28.8" hidden="1" x14ac:dyDescent="0.3">
      <c r="A58" s="7">
        <v>53</v>
      </c>
      <c r="B58" s="7" t="s">
        <v>1117</v>
      </c>
      <c r="C58" s="13" t="s">
        <v>717</v>
      </c>
      <c r="D58" s="13" t="s">
        <v>718</v>
      </c>
      <c r="E58" s="13" t="s">
        <v>719</v>
      </c>
      <c r="F58" s="13" t="s">
        <v>720</v>
      </c>
      <c r="G58" s="13" t="s">
        <v>721</v>
      </c>
      <c r="H58" s="13" t="s">
        <v>312</v>
      </c>
      <c r="I58" s="13" t="s">
        <v>360</v>
      </c>
      <c r="J58" s="13" t="s">
        <v>722</v>
      </c>
      <c r="K58" s="13">
        <v>4</v>
      </c>
      <c r="L58" s="13" t="s">
        <v>42</v>
      </c>
      <c r="M58" s="14" t="s">
        <v>723</v>
      </c>
      <c r="N58" s="13" t="s">
        <v>724</v>
      </c>
      <c r="O58" s="13" t="s">
        <v>30</v>
      </c>
      <c r="P58" s="13" t="s">
        <v>408</v>
      </c>
      <c r="Q58" s="15">
        <v>310080</v>
      </c>
      <c r="R58" s="15">
        <v>5019</v>
      </c>
      <c r="S58" s="16">
        <v>1556291520</v>
      </c>
      <c r="T58" s="17" t="s">
        <v>726</v>
      </c>
      <c r="U58" s="17" t="s">
        <v>725</v>
      </c>
      <c r="V58" s="15">
        <v>50000</v>
      </c>
      <c r="W58" s="16">
        <v>50000</v>
      </c>
      <c r="X58" s="16">
        <v>50000</v>
      </c>
      <c r="Y58" s="16">
        <v>50000</v>
      </c>
      <c r="Z58" s="16">
        <v>200000</v>
      </c>
      <c r="AA58" s="16">
        <v>35000</v>
      </c>
      <c r="AB58" s="51">
        <v>235000</v>
      </c>
      <c r="AC58" s="8">
        <v>4000</v>
      </c>
      <c r="AD58" s="8">
        <v>4000</v>
      </c>
      <c r="AE58" s="8">
        <v>4000</v>
      </c>
      <c r="AF58" s="8">
        <v>4000</v>
      </c>
      <c r="AG58" s="8">
        <v>16000</v>
      </c>
      <c r="AH58" s="8">
        <v>4000</v>
      </c>
      <c r="AI58" s="51">
        <v>20000</v>
      </c>
      <c r="AJ58" s="8">
        <v>500</v>
      </c>
      <c r="AK58" s="8">
        <v>500</v>
      </c>
      <c r="AL58" s="8">
        <v>500</v>
      </c>
      <c r="AM58" s="8">
        <v>500</v>
      </c>
      <c r="AN58" s="8">
        <v>2000</v>
      </c>
      <c r="AO58" s="8">
        <v>320</v>
      </c>
      <c r="AP58" s="51">
        <v>2320</v>
      </c>
      <c r="AQ58" s="8">
        <v>2400</v>
      </c>
      <c r="AR58" s="8">
        <v>2400</v>
      </c>
      <c r="AS58" s="8">
        <v>2400</v>
      </c>
      <c r="AT58" s="8">
        <v>2400</v>
      </c>
      <c r="AU58" s="8">
        <v>9600</v>
      </c>
      <c r="AV58" s="8">
        <v>2200</v>
      </c>
      <c r="AW58" s="51">
        <v>11800</v>
      </c>
      <c r="AX58" s="8"/>
      <c r="AY58" s="8"/>
      <c r="AZ58" s="8"/>
      <c r="BA58" s="8"/>
      <c r="BB58" s="8"/>
      <c r="BC58" s="8"/>
      <c r="BD58" s="51"/>
      <c r="BE58" s="8"/>
      <c r="BF58" s="8"/>
      <c r="BG58" s="8"/>
      <c r="BH58" s="8"/>
      <c r="BI58" s="8"/>
      <c r="BJ58" s="8"/>
      <c r="BK58" s="51"/>
      <c r="BL58" s="8"/>
      <c r="BM58" s="8"/>
      <c r="BN58" s="8"/>
      <c r="BO58" s="8"/>
      <c r="BP58" s="8"/>
      <c r="BQ58" s="8"/>
      <c r="BR58" s="51"/>
      <c r="BS58" s="8">
        <v>5000</v>
      </c>
      <c r="BT58" s="8">
        <v>5000</v>
      </c>
      <c r="BU58" s="8">
        <v>5000</v>
      </c>
      <c r="BV58" s="8">
        <v>5000</v>
      </c>
      <c r="BW58" s="8">
        <v>20000</v>
      </c>
      <c r="BX58" s="8">
        <v>5000</v>
      </c>
      <c r="BY58" s="51">
        <v>25000</v>
      </c>
      <c r="BZ58" s="8"/>
      <c r="CA58" s="8"/>
      <c r="CB58" s="8"/>
      <c r="CC58" s="8"/>
      <c r="CD58" s="8"/>
      <c r="CE58" s="8"/>
      <c r="CF58" s="51"/>
      <c r="CG58" s="8">
        <v>750</v>
      </c>
      <c r="CH58" s="8">
        <v>750</v>
      </c>
      <c r="CI58" s="8">
        <v>750</v>
      </c>
      <c r="CJ58" s="8">
        <v>750</v>
      </c>
      <c r="CK58" s="8">
        <v>3000</v>
      </c>
      <c r="CL58" s="8">
        <v>500</v>
      </c>
      <c r="CM58" s="51">
        <v>3500</v>
      </c>
      <c r="CN58" s="8">
        <v>700</v>
      </c>
      <c r="CO58" s="8">
        <v>700</v>
      </c>
      <c r="CP58" s="8">
        <v>700</v>
      </c>
      <c r="CQ58" s="8">
        <v>700</v>
      </c>
      <c r="CR58" s="8">
        <v>2800</v>
      </c>
      <c r="CS58" s="8">
        <v>500</v>
      </c>
      <c r="CT58" s="51">
        <v>3300</v>
      </c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8">
        <v>1750</v>
      </c>
      <c r="DQ58" s="8">
        <v>1750</v>
      </c>
      <c r="DR58" s="8">
        <v>1750</v>
      </c>
      <c r="DS58" s="8">
        <v>1750</v>
      </c>
      <c r="DT58" s="8">
        <v>7000</v>
      </c>
      <c r="DU58" s="8">
        <v>1160</v>
      </c>
      <c r="DV58" s="51">
        <v>8160</v>
      </c>
      <c r="DW58" s="8">
        <v>200</v>
      </c>
      <c r="DX58" s="8">
        <v>200</v>
      </c>
      <c r="DY58" s="8">
        <v>200</v>
      </c>
      <c r="DZ58" s="8">
        <v>200</v>
      </c>
      <c r="EA58" s="8">
        <v>800</v>
      </c>
      <c r="EB58" s="8">
        <v>200</v>
      </c>
      <c r="EC58" s="51">
        <v>1000</v>
      </c>
      <c r="ED58" s="51"/>
      <c r="EE58" s="51"/>
      <c r="EF58" s="51"/>
      <c r="EG58" s="51"/>
      <c r="EH58" s="51"/>
      <c r="EI58" s="51"/>
      <c r="EJ58" s="51"/>
    </row>
    <row r="59" spans="1:140" ht="28.8" hidden="1" x14ac:dyDescent="0.3">
      <c r="A59" s="7">
        <v>54</v>
      </c>
      <c r="B59" s="7" t="s">
        <v>1112</v>
      </c>
      <c r="C59" s="13" t="s">
        <v>815</v>
      </c>
      <c r="D59" s="13" t="s">
        <v>816</v>
      </c>
      <c r="E59" s="13" t="s">
        <v>817</v>
      </c>
      <c r="F59" s="13" t="s">
        <v>811</v>
      </c>
      <c r="G59" s="13" t="s">
        <v>818</v>
      </c>
      <c r="H59" s="13" t="s">
        <v>312</v>
      </c>
      <c r="I59" s="13" t="s">
        <v>360</v>
      </c>
      <c r="J59" s="13" t="s">
        <v>819</v>
      </c>
      <c r="K59" s="13">
        <v>4</v>
      </c>
      <c r="L59" s="13" t="s">
        <v>28</v>
      </c>
      <c r="M59" s="14" t="s">
        <v>820</v>
      </c>
      <c r="N59" s="13" t="s">
        <v>724</v>
      </c>
      <c r="O59" s="13" t="s">
        <v>30</v>
      </c>
      <c r="P59" s="13" t="s">
        <v>408</v>
      </c>
      <c r="Q59" s="15">
        <v>245930</v>
      </c>
      <c r="R59" s="15">
        <v>8988</v>
      </c>
      <c r="S59" s="16">
        <v>2210418840</v>
      </c>
      <c r="T59" s="17" t="s">
        <v>726</v>
      </c>
      <c r="U59" s="17" t="s">
        <v>725</v>
      </c>
      <c r="V59" s="15">
        <v>30000</v>
      </c>
      <c r="W59" s="16">
        <v>30000</v>
      </c>
      <c r="X59" s="16">
        <v>40000</v>
      </c>
      <c r="Y59" s="16">
        <v>40000</v>
      </c>
      <c r="Z59" s="16">
        <v>140000</v>
      </c>
      <c r="AA59" s="16">
        <v>25000</v>
      </c>
      <c r="AB59" s="51">
        <v>165000</v>
      </c>
      <c r="AC59" s="8">
        <v>920</v>
      </c>
      <c r="AD59" s="8">
        <v>920</v>
      </c>
      <c r="AE59" s="8">
        <v>920</v>
      </c>
      <c r="AF59" s="8">
        <v>920</v>
      </c>
      <c r="AG59" s="8">
        <v>3680</v>
      </c>
      <c r="AH59" s="8">
        <v>920</v>
      </c>
      <c r="AI59" s="51">
        <v>4600</v>
      </c>
      <c r="AJ59" s="8">
        <v>7200</v>
      </c>
      <c r="AK59" s="8">
        <v>7200</v>
      </c>
      <c r="AL59" s="8">
        <v>7200</v>
      </c>
      <c r="AM59" s="8">
        <v>7200</v>
      </c>
      <c r="AN59" s="8">
        <v>28800</v>
      </c>
      <c r="AO59" s="8">
        <v>4800</v>
      </c>
      <c r="AP59" s="51">
        <v>33600</v>
      </c>
      <c r="AQ59" s="8">
        <v>15</v>
      </c>
      <c r="AR59" s="8">
        <v>15</v>
      </c>
      <c r="AS59" s="8">
        <v>15</v>
      </c>
      <c r="AT59" s="8">
        <v>15</v>
      </c>
      <c r="AU59" s="8">
        <v>60</v>
      </c>
      <c r="AV59" s="8">
        <v>10</v>
      </c>
      <c r="AW59" s="51">
        <v>70</v>
      </c>
      <c r="AX59" s="8"/>
      <c r="AY59" s="8"/>
      <c r="AZ59" s="8"/>
      <c r="BA59" s="8"/>
      <c r="BB59" s="8"/>
      <c r="BC59" s="8"/>
      <c r="BD59" s="51"/>
      <c r="BE59" s="8">
        <v>960</v>
      </c>
      <c r="BF59" s="8">
        <v>960</v>
      </c>
      <c r="BG59" s="8">
        <v>960</v>
      </c>
      <c r="BH59" s="8">
        <v>960</v>
      </c>
      <c r="BI59" s="8">
        <v>3840</v>
      </c>
      <c r="BJ59" s="8">
        <v>660</v>
      </c>
      <c r="BK59" s="51">
        <v>4500</v>
      </c>
      <c r="BL59" s="8"/>
      <c r="BM59" s="8"/>
      <c r="BN59" s="8"/>
      <c r="BO59" s="8"/>
      <c r="BP59" s="8"/>
      <c r="BQ59" s="8"/>
      <c r="BR59" s="51"/>
      <c r="BS59" s="8">
        <v>2000</v>
      </c>
      <c r="BT59" s="8">
        <v>2000</v>
      </c>
      <c r="BU59" s="8">
        <v>2000</v>
      </c>
      <c r="BV59" s="8">
        <v>2000</v>
      </c>
      <c r="BW59" s="8">
        <v>8000</v>
      </c>
      <c r="BX59" s="8">
        <v>2000</v>
      </c>
      <c r="BY59" s="51">
        <v>10000</v>
      </c>
      <c r="BZ59" s="8"/>
      <c r="CA59" s="8"/>
      <c r="CB59" s="8"/>
      <c r="CC59" s="8"/>
      <c r="CD59" s="8"/>
      <c r="CE59" s="8"/>
      <c r="CF59" s="51"/>
      <c r="CG59" s="8">
        <v>1500</v>
      </c>
      <c r="CH59" s="8">
        <v>1500</v>
      </c>
      <c r="CI59" s="8">
        <v>1500</v>
      </c>
      <c r="CJ59" s="8">
        <v>1500</v>
      </c>
      <c r="CK59" s="8">
        <v>6000</v>
      </c>
      <c r="CL59" s="8">
        <v>1000</v>
      </c>
      <c r="CM59" s="51">
        <v>7000</v>
      </c>
      <c r="CN59" s="8">
        <v>2000</v>
      </c>
      <c r="CO59" s="8">
        <v>2000</v>
      </c>
      <c r="CP59" s="8">
        <v>2000</v>
      </c>
      <c r="CQ59" s="8">
        <v>2000</v>
      </c>
      <c r="CR59" s="8">
        <v>8000</v>
      </c>
      <c r="CS59" s="8">
        <v>1000</v>
      </c>
      <c r="CT59" s="51">
        <v>9000</v>
      </c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8">
        <v>1750</v>
      </c>
      <c r="DQ59" s="8">
        <v>1750</v>
      </c>
      <c r="DR59" s="8">
        <v>1750</v>
      </c>
      <c r="DS59" s="8">
        <v>1750</v>
      </c>
      <c r="DT59" s="8">
        <v>7000</v>
      </c>
      <c r="DU59" s="8">
        <v>1160</v>
      </c>
      <c r="DV59" s="51">
        <v>8160</v>
      </c>
      <c r="DW59" s="8">
        <v>800</v>
      </c>
      <c r="DX59" s="8">
        <v>800</v>
      </c>
      <c r="DY59" s="8">
        <v>800</v>
      </c>
      <c r="DZ59" s="8">
        <v>800</v>
      </c>
      <c r="EA59" s="8">
        <v>3200</v>
      </c>
      <c r="EB59" s="8">
        <v>800</v>
      </c>
      <c r="EC59" s="51">
        <v>4000</v>
      </c>
      <c r="ED59" s="51"/>
      <c r="EE59" s="51"/>
      <c r="EF59" s="51"/>
      <c r="EG59" s="51"/>
      <c r="EH59" s="51"/>
      <c r="EI59" s="51"/>
      <c r="EJ59" s="51"/>
    </row>
    <row r="60" spans="1:140" ht="48" hidden="1" x14ac:dyDescent="0.3">
      <c r="A60" s="7">
        <v>55</v>
      </c>
      <c r="B60" s="7" t="s">
        <v>1118</v>
      </c>
      <c r="C60" s="13" t="s">
        <v>421</v>
      </c>
      <c r="D60" s="13" t="s">
        <v>422</v>
      </c>
      <c r="E60" s="13" t="s">
        <v>423</v>
      </c>
      <c r="F60" s="13" t="s">
        <v>412</v>
      </c>
      <c r="G60" s="13" t="s">
        <v>424</v>
      </c>
      <c r="H60" s="13" t="s">
        <v>25</v>
      </c>
      <c r="I60" s="13" t="s">
        <v>199</v>
      </c>
      <c r="J60" s="13" t="s">
        <v>425</v>
      </c>
      <c r="K60" s="13">
        <v>3</v>
      </c>
      <c r="L60" s="13" t="s">
        <v>42</v>
      </c>
      <c r="M60" s="14" t="s">
        <v>426</v>
      </c>
      <c r="N60" s="13" t="s">
        <v>427</v>
      </c>
      <c r="O60" s="13" t="s">
        <v>30</v>
      </c>
      <c r="P60" s="13" t="s">
        <v>31</v>
      </c>
      <c r="Q60" s="15">
        <v>660000</v>
      </c>
      <c r="R60" s="15">
        <v>1800</v>
      </c>
      <c r="S60" s="16">
        <v>1188000000</v>
      </c>
      <c r="T60" s="17" t="s">
        <v>429</v>
      </c>
      <c r="U60" s="17" t="s">
        <v>428</v>
      </c>
      <c r="V60" s="17"/>
      <c r="W60" s="17"/>
      <c r="X60" s="17"/>
      <c r="Y60" s="17"/>
      <c r="Z60" s="17"/>
      <c r="AA60" s="17"/>
      <c r="AB60" s="51"/>
      <c r="AC60" s="8"/>
      <c r="AD60" s="8"/>
      <c r="AE60" s="8"/>
      <c r="AF60" s="8"/>
      <c r="AG60" s="8"/>
      <c r="AH60" s="8"/>
      <c r="AI60" s="51"/>
      <c r="AJ60" s="8"/>
      <c r="AK60" s="8"/>
      <c r="AL60" s="8"/>
      <c r="AM60" s="8"/>
      <c r="AN60" s="8"/>
      <c r="AO60" s="8"/>
      <c r="AP60" s="51"/>
      <c r="AQ60" s="8"/>
      <c r="AR60" s="8"/>
      <c r="AS60" s="8"/>
      <c r="AT60" s="8"/>
      <c r="AU60" s="8"/>
      <c r="AV60" s="8"/>
      <c r="AW60" s="51"/>
      <c r="AX60" s="8"/>
      <c r="AY60" s="8"/>
      <c r="AZ60" s="8"/>
      <c r="BA60" s="8"/>
      <c r="BB60" s="8"/>
      <c r="BC60" s="8"/>
      <c r="BD60" s="51"/>
      <c r="BE60" s="8">
        <v>55000</v>
      </c>
      <c r="BF60" s="8">
        <v>55000</v>
      </c>
      <c r="BG60" s="8">
        <v>55000</v>
      </c>
      <c r="BH60" s="8">
        <v>55000</v>
      </c>
      <c r="BI60" s="8">
        <v>220000</v>
      </c>
      <c r="BJ60" s="8">
        <v>40000</v>
      </c>
      <c r="BK60" s="51">
        <v>260000</v>
      </c>
      <c r="BL60" s="8"/>
      <c r="BM60" s="8"/>
      <c r="BN60" s="8"/>
      <c r="BO60" s="8"/>
      <c r="BP60" s="8"/>
      <c r="BQ60" s="8"/>
      <c r="BR60" s="51"/>
      <c r="BS60" s="8"/>
      <c r="BT60" s="8"/>
      <c r="BU60" s="8"/>
      <c r="BV60" s="8"/>
      <c r="BW60" s="8"/>
      <c r="BX60" s="8"/>
      <c r="BY60" s="51"/>
      <c r="BZ60" s="8"/>
      <c r="CA60" s="8"/>
      <c r="CB60" s="8"/>
      <c r="CC60" s="8"/>
      <c r="CD60" s="8"/>
      <c r="CE60" s="8"/>
      <c r="CF60" s="51"/>
      <c r="CG60" s="8"/>
      <c r="CH60" s="8"/>
      <c r="CI60" s="8"/>
      <c r="CJ60" s="8"/>
      <c r="CK60" s="8"/>
      <c r="CL60" s="8"/>
      <c r="CM60" s="51"/>
      <c r="CN60" s="8">
        <v>22000</v>
      </c>
      <c r="CO60" s="8">
        <v>22000</v>
      </c>
      <c r="CP60" s="8">
        <v>22000</v>
      </c>
      <c r="CQ60" s="8">
        <v>22000</v>
      </c>
      <c r="CR60" s="8">
        <v>88000</v>
      </c>
      <c r="CS60" s="8">
        <v>17000</v>
      </c>
      <c r="CT60" s="51">
        <v>105000</v>
      </c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8">
        <v>50000</v>
      </c>
      <c r="DQ60" s="8">
        <v>50000</v>
      </c>
      <c r="DR60" s="8">
        <v>50000</v>
      </c>
      <c r="DS60" s="8">
        <v>50000</v>
      </c>
      <c r="DT60" s="8">
        <v>200000</v>
      </c>
      <c r="DU60" s="8">
        <v>30000</v>
      </c>
      <c r="DV60" s="51">
        <v>230000</v>
      </c>
      <c r="DW60" s="8">
        <v>5000</v>
      </c>
      <c r="DX60" s="8">
        <v>5000</v>
      </c>
      <c r="DY60" s="8">
        <v>5000</v>
      </c>
      <c r="DZ60" s="8">
        <v>5000</v>
      </c>
      <c r="EA60" s="8">
        <v>20000</v>
      </c>
      <c r="EB60" s="8">
        <v>5000</v>
      </c>
      <c r="EC60" s="51">
        <v>25000</v>
      </c>
      <c r="ED60" s="8">
        <v>8000</v>
      </c>
      <c r="EE60" s="8">
        <v>8000</v>
      </c>
      <c r="EF60" s="8">
        <v>9000</v>
      </c>
      <c r="EG60" s="8">
        <v>10000</v>
      </c>
      <c r="EH60" s="8">
        <v>35000</v>
      </c>
      <c r="EI60" s="8">
        <v>5000</v>
      </c>
      <c r="EJ60" s="51">
        <v>40000</v>
      </c>
    </row>
    <row r="61" spans="1:140" ht="48" hidden="1" x14ac:dyDescent="0.3">
      <c r="A61" s="7">
        <v>56</v>
      </c>
      <c r="B61" s="7" t="s">
        <v>1119</v>
      </c>
      <c r="C61" s="13" t="s">
        <v>808</v>
      </c>
      <c r="D61" s="13" t="s">
        <v>809</v>
      </c>
      <c r="E61" s="13" t="s">
        <v>810</v>
      </c>
      <c r="F61" s="13" t="s">
        <v>811</v>
      </c>
      <c r="G61" s="13" t="s">
        <v>243</v>
      </c>
      <c r="H61" s="13" t="s">
        <v>25</v>
      </c>
      <c r="I61" s="13" t="s">
        <v>199</v>
      </c>
      <c r="J61" s="13" t="s">
        <v>812</v>
      </c>
      <c r="K61" s="13">
        <v>1</v>
      </c>
      <c r="L61" s="13" t="s">
        <v>55</v>
      </c>
      <c r="M61" s="14" t="s">
        <v>813</v>
      </c>
      <c r="N61" s="13" t="s">
        <v>814</v>
      </c>
      <c r="O61" s="13" t="s">
        <v>30</v>
      </c>
      <c r="P61" s="13" t="s">
        <v>31</v>
      </c>
      <c r="Q61" s="15">
        <v>4818800</v>
      </c>
      <c r="R61" s="15">
        <v>480</v>
      </c>
      <c r="S61" s="16">
        <v>2313024000</v>
      </c>
      <c r="T61" s="17" t="s">
        <v>429</v>
      </c>
      <c r="U61" s="17" t="s">
        <v>428</v>
      </c>
      <c r="V61" s="15">
        <v>120000</v>
      </c>
      <c r="W61" s="16">
        <v>120000</v>
      </c>
      <c r="X61" s="16">
        <v>120000</v>
      </c>
      <c r="Y61" s="16">
        <v>120000</v>
      </c>
      <c r="Z61" s="16">
        <v>480000</v>
      </c>
      <c r="AA61" s="16">
        <v>80000</v>
      </c>
      <c r="AB61" s="51">
        <v>560000</v>
      </c>
      <c r="AC61" s="8">
        <v>600</v>
      </c>
      <c r="AD61" s="8">
        <v>600</v>
      </c>
      <c r="AE61" s="8">
        <v>600</v>
      </c>
      <c r="AF61" s="8">
        <v>600</v>
      </c>
      <c r="AG61" s="8">
        <v>2400</v>
      </c>
      <c r="AH61" s="8">
        <v>600</v>
      </c>
      <c r="AI61" s="51">
        <v>3000</v>
      </c>
      <c r="AJ61" s="8">
        <v>150000</v>
      </c>
      <c r="AK61" s="8">
        <v>150000</v>
      </c>
      <c r="AL61" s="8">
        <v>150000</v>
      </c>
      <c r="AM61" s="8">
        <v>150000</v>
      </c>
      <c r="AN61" s="8">
        <v>600000</v>
      </c>
      <c r="AO61" s="8">
        <v>100000</v>
      </c>
      <c r="AP61" s="51">
        <v>700000</v>
      </c>
      <c r="AQ61" s="8">
        <v>610</v>
      </c>
      <c r="AR61" s="8">
        <v>600</v>
      </c>
      <c r="AS61" s="8">
        <v>600</v>
      </c>
      <c r="AT61" s="8">
        <v>670</v>
      </c>
      <c r="AU61" s="8">
        <v>2480</v>
      </c>
      <c r="AV61" s="8">
        <v>520</v>
      </c>
      <c r="AW61" s="51">
        <v>3000</v>
      </c>
      <c r="AX61" s="8">
        <v>390</v>
      </c>
      <c r="AY61" s="8">
        <v>390</v>
      </c>
      <c r="AZ61" s="8">
        <v>390</v>
      </c>
      <c r="BA61" s="8">
        <v>390</v>
      </c>
      <c r="BB61" s="8">
        <v>1560</v>
      </c>
      <c r="BC61" s="8">
        <v>240</v>
      </c>
      <c r="BD61" s="51">
        <v>1800</v>
      </c>
      <c r="BE61" s="8">
        <v>84000</v>
      </c>
      <c r="BF61" s="8">
        <v>84000</v>
      </c>
      <c r="BG61" s="8">
        <v>84000</v>
      </c>
      <c r="BH61" s="8">
        <v>84000</v>
      </c>
      <c r="BI61" s="8">
        <v>336000</v>
      </c>
      <c r="BJ61" s="8">
        <v>54000</v>
      </c>
      <c r="BK61" s="51">
        <v>390000</v>
      </c>
      <c r="BL61" s="8"/>
      <c r="BM61" s="8"/>
      <c r="BN61" s="8"/>
      <c r="BO61" s="8"/>
      <c r="BP61" s="8"/>
      <c r="BQ61" s="8"/>
      <c r="BR61" s="51"/>
      <c r="BS61" s="8">
        <v>100000</v>
      </c>
      <c r="BT61" s="8">
        <v>100000</v>
      </c>
      <c r="BU61" s="8">
        <v>100000</v>
      </c>
      <c r="BV61" s="8">
        <v>100000</v>
      </c>
      <c r="BW61" s="8">
        <v>400000</v>
      </c>
      <c r="BX61" s="8">
        <v>100000</v>
      </c>
      <c r="BY61" s="51">
        <v>500000</v>
      </c>
      <c r="BZ61" s="8">
        <v>200</v>
      </c>
      <c r="CA61" s="8">
        <v>250</v>
      </c>
      <c r="CB61" s="8">
        <v>250</v>
      </c>
      <c r="CC61" s="8">
        <v>200</v>
      </c>
      <c r="CD61" s="8">
        <v>900</v>
      </c>
      <c r="CE61" s="8">
        <v>100</v>
      </c>
      <c r="CF61" s="51">
        <v>1000</v>
      </c>
      <c r="CG61" s="8">
        <v>120000</v>
      </c>
      <c r="CH61" s="8">
        <v>120000</v>
      </c>
      <c r="CI61" s="8">
        <v>120000</v>
      </c>
      <c r="CJ61" s="8">
        <v>120000</v>
      </c>
      <c r="CK61" s="8">
        <v>480000</v>
      </c>
      <c r="CL61" s="8">
        <v>80000</v>
      </c>
      <c r="CM61" s="51">
        <v>560000</v>
      </c>
      <c r="CN61" s="8">
        <v>190000</v>
      </c>
      <c r="CO61" s="8">
        <v>190000</v>
      </c>
      <c r="CP61" s="8">
        <v>190000</v>
      </c>
      <c r="CQ61" s="8">
        <v>190000</v>
      </c>
      <c r="CR61" s="8">
        <v>760000</v>
      </c>
      <c r="CS61" s="8">
        <v>139999.99999999988</v>
      </c>
      <c r="CT61" s="51">
        <v>899999.99999999988</v>
      </c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8">
        <v>7000</v>
      </c>
      <c r="DJ61" s="8">
        <v>7000</v>
      </c>
      <c r="DK61" s="8">
        <v>7000</v>
      </c>
      <c r="DL61" s="8">
        <v>7000</v>
      </c>
      <c r="DM61" s="8">
        <v>28000</v>
      </c>
      <c r="DN61" s="8">
        <v>2000</v>
      </c>
      <c r="DO61" s="51">
        <v>30000</v>
      </c>
      <c r="DP61" s="8">
        <v>175000</v>
      </c>
      <c r="DQ61" s="8">
        <v>175000</v>
      </c>
      <c r="DR61" s="8">
        <v>175000</v>
      </c>
      <c r="DS61" s="8">
        <v>175000</v>
      </c>
      <c r="DT61" s="8">
        <v>700000</v>
      </c>
      <c r="DU61" s="8">
        <v>120000</v>
      </c>
      <c r="DV61" s="51">
        <v>820000</v>
      </c>
      <c r="DW61" s="8">
        <v>30000</v>
      </c>
      <c r="DX61" s="8">
        <v>30000</v>
      </c>
      <c r="DY61" s="8">
        <v>30000</v>
      </c>
      <c r="DZ61" s="8">
        <v>30000</v>
      </c>
      <c r="EA61" s="8">
        <v>120000</v>
      </c>
      <c r="EB61" s="8">
        <v>30000</v>
      </c>
      <c r="EC61" s="51">
        <v>150000</v>
      </c>
      <c r="ED61" s="8">
        <v>40000</v>
      </c>
      <c r="EE61" s="8">
        <v>40000</v>
      </c>
      <c r="EF61" s="8">
        <v>50000</v>
      </c>
      <c r="EG61" s="8">
        <v>50000</v>
      </c>
      <c r="EH61" s="8">
        <v>180000</v>
      </c>
      <c r="EI61" s="8">
        <v>20000</v>
      </c>
      <c r="EJ61" s="51">
        <v>200000</v>
      </c>
    </row>
    <row r="62" spans="1:140" ht="48" hidden="1" x14ac:dyDescent="0.3">
      <c r="A62" s="7">
        <v>57</v>
      </c>
      <c r="B62" s="7" t="s">
        <v>1120</v>
      </c>
      <c r="C62" s="13" t="s">
        <v>457</v>
      </c>
      <c r="D62" s="13" t="s">
        <v>458</v>
      </c>
      <c r="E62" s="13" t="s">
        <v>459</v>
      </c>
      <c r="F62" s="13" t="s">
        <v>460</v>
      </c>
      <c r="G62" s="13" t="s">
        <v>461</v>
      </c>
      <c r="H62" s="13" t="s">
        <v>25</v>
      </c>
      <c r="I62" s="13" t="s">
        <v>462</v>
      </c>
      <c r="J62" s="13" t="s">
        <v>245</v>
      </c>
      <c r="K62" s="13">
        <v>3</v>
      </c>
      <c r="L62" s="13" t="s">
        <v>42</v>
      </c>
      <c r="M62" s="14">
        <v>893110001723</v>
      </c>
      <c r="N62" s="13" t="s">
        <v>463</v>
      </c>
      <c r="O62" s="13" t="s">
        <v>464</v>
      </c>
      <c r="P62" s="13" t="s">
        <v>31</v>
      </c>
      <c r="Q62" s="15">
        <v>965000</v>
      </c>
      <c r="R62" s="15">
        <v>3000</v>
      </c>
      <c r="S62" s="16">
        <v>2895000000</v>
      </c>
      <c r="T62" s="17" t="s">
        <v>466</v>
      </c>
      <c r="U62" s="17" t="s">
        <v>465</v>
      </c>
      <c r="V62" s="15">
        <v>5000</v>
      </c>
      <c r="W62" s="16">
        <v>5000</v>
      </c>
      <c r="X62" s="16">
        <v>5000</v>
      </c>
      <c r="Y62" s="16">
        <v>5000</v>
      </c>
      <c r="Z62" s="16">
        <v>20000</v>
      </c>
      <c r="AA62" s="16">
        <v>3000</v>
      </c>
      <c r="AB62" s="51">
        <v>23000</v>
      </c>
      <c r="AC62" s="8"/>
      <c r="AD62" s="8"/>
      <c r="AE62" s="8"/>
      <c r="AF62" s="8"/>
      <c r="AG62" s="8"/>
      <c r="AH62" s="8"/>
      <c r="AI62" s="51"/>
      <c r="AJ62" s="8">
        <v>66000</v>
      </c>
      <c r="AK62" s="8">
        <v>66000</v>
      </c>
      <c r="AL62" s="8">
        <v>66000</v>
      </c>
      <c r="AM62" s="8">
        <v>66000</v>
      </c>
      <c r="AN62" s="8">
        <v>264000</v>
      </c>
      <c r="AO62" s="8">
        <v>44000</v>
      </c>
      <c r="AP62" s="51">
        <v>308000</v>
      </c>
      <c r="AQ62" s="8"/>
      <c r="AR62" s="8"/>
      <c r="AS62" s="8"/>
      <c r="AT62" s="8"/>
      <c r="AU62" s="8"/>
      <c r="AV62" s="8"/>
      <c r="AW62" s="51"/>
      <c r="AX62" s="8">
        <v>28000</v>
      </c>
      <c r="AY62" s="8">
        <v>28000</v>
      </c>
      <c r="AZ62" s="8">
        <v>28000</v>
      </c>
      <c r="BA62" s="8">
        <v>28000</v>
      </c>
      <c r="BB62" s="8">
        <v>112000</v>
      </c>
      <c r="BC62" s="8">
        <v>18000</v>
      </c>
      <c r="BD62" s="51">
        <v>130000</v>
      </c>
      <c r="BE62" s="8">
        <v>10000</v>
      </c>
      <c r="BF62" s="8">
        <v>10000</v>
      </c>
      <c r="BG62" s="8">
        <v>10000</v>
      </c>
      <c r="BH62" s="8">
        <v>10000</v>
      </c>
      <c r="BI62" s="8">
        <v>40000</v>
      </c>
      <c r="BJ62" s="8">
        <v>5000</v>
      </c>
      <c r="BK62" s="51">
        <v>45000</v>
      </c>
      <c r="BL62" s="8">
        <v>5000</v>
      </c>
      <c r="BM62" s="8">
        <v>5000</v>
      </c>
      <c r="BN62" s="8">
        <v>5000</v>
      </c>
      <c r="BO62" s="8">
        <v>5000</v>
      </c>
      <c r="BP62" s="8">
        <v>20000</v>
      </c>
      <c r="BQ62" s="8">
        <v>10000</v>
      </c>
      <c r="BR62" s="51">
        <v>30000</v>
      </c>
      <c r="BS62" s="8">
        <v>10000</v>
      </c>
      <c r="BT62" s="8">
        <v>10000</v>
      </c>
      <c r="BU62" s="8">
        <v>10000</v>
      </c>
      <c r="BV62" s="8">
        <v>10000</v>
      </c>
      <c r="BW62" s="8">
        <v>40000</v>
      </c>
      <c r="BX62" s="8">
        <v>10000</v>
      </c>
      <c r="BY62" s="51">
        <v>50000</v>
      </c>
      <c r="BZ62" s="8"/>
      <c r="CA62" s="8"/>
      <c r="CB62" s="8"/>
      <c r="CC62" s="8"/>
      <c r="CD62" s="8"/>
      <c r="CE62" s="8"/>
      <c r="CF62" s="51"/>
      <c r="CG62" s="8">
        <v>43000</v>
      </c>
      <c r="CH62" s="8">
        <v>43000</v>
      </c>
      <c r="CI62" s="8">
        <v>43000</v>
      </c>
      <c r="CJ62" s="8">
        <v>43000</v>
      </c>
      <c r="CK62" s="8">
        <v>172000</v>
      </c>
      <c r="CL62" s="8">
        <v>28000</v>
      </c>
      <c r="CM62" s="51">
        <v>200000</v>
      </c>
      <c r="CN62" s="8"/>
      <c r="CO62" s="8"/>
      <c r="CP62" s="8"/>
      <c r="CQ62" s="8"/>
      <c r="CR62" s="8"/>
      <c r="CS62" s="8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8">
        <v>3000</v>
      </c>
      <c r="DJ62" s="8">
        <v>2000</v>
      </c>
      <c r="DK62" s="8">
        <v>5000</v>
      </c>
      <c r="DL62" s="8">
        <v>3000</v>
      </c>
      <c r="DM62" s="8">
        <v>13000</v>
      </c>
      <c r="DN62" s="8">
        <v>2000</v>
      </c>
      <c r="DO62" s="51">
        <v>15000</v>
      </c>
      <c r="DP62" s="51"/>
      <c r="DQ62" s="51"/>
      <c r="DR62" s="51"/>
      <c r="DS62" s="51"/>
      <c r="DT62" s="51"/>
      <c r="DU62" s="51"/>
      <c r="DV62" s="51"/>
      <c r="DW62" s="8">
        <v>2800</v>
      </c>
      <c r="DX62" s="8">
        <v>2800</v>
      </c>
      <c r="DY62" s="8">
        <v>2800</v>
      </c>
      <c r="DZ62" s="8">
        <v>2800</v>
      </c>
      <c r="EA62" s="8">
        <v>11200</v>
      </c>
      <c r="EB62" s="8">
        <v>2800</v>
      </c>
      <c r="EC62" s="51">
        <v>14000</v>
      </c>
      <c r="ED62" s="8">
        <v>30000</v>
      </c>
      <c r="EE62" s="8">
        <v>30000</v>
      </c>
      <c r="EF62" s="8">
        <v>30000</v>
      </c>
      <c r="EG62" s="8">
        <v>35000</v>
      </c>
      <c r="EH62" s="8">
        <v>125000</v>
      </c>
      <c r="EI62" s="8">
        <v>25000</v>
      </c>
      <c r="EJ62" s="51">
        <v>150000</v>
      </c>
    </row>
    <row r="63" spans="1:140" ht="38.4" hidden="1" x14ac:dyDescent="0.3">
      <c r="A63" s="7">
        <v>58</v>
      </c>
      <c r="B63" s="7" t="s">
        <v>1122</v>
      </c>
      <c r="C63" s="13" t="s">
        <v>766</v>
      </c>
      <c r="D63" s="13" t="s">
        <v>767</v>
      </c>
      <c r="E63" s="13" t="s">
        <v>768</v>
      </c>
      <c r="F63" s="13" t="s">
        <v>769</v>
      </c>
      <c r="G63" s="13" t="s">
        <v>292</v>
      </c>
      <c r="H63" s="13" t="s">
        <v>25</v>
      </c>
      <c r="I63" s="13" t="s">
        <v>770</v>
      </c>
      <c r="J63" s="13" t="s">
        <v>245</v>
      </c>
      <c r="K63" s="13">
        <v>4</v>
      </c>
      <c r="L63" s="13" t="s">
        <v>42</v>
      </c>
      <c r="M63" s="14" t="s">
        <v>771</v>
      </c>
      <c r="N63" s="13" t="s">
        <v>236</v>
      </c>
      <c r="O63" s="13" t="s">
        <v>30</v>
      </c>
      <c r="P63" s="13" t="s">
        <v>31</v>
      </c>
      <c r="Q63" s="15">
        <v>490200</v>
      </c>
      <c r="R63" s="15">
        <v>2940</v>
      </c>
      <c r="S63" s="16">
        <v>1441188000</v>
      </c>
      <c r="T63" s="17" t="s">
        <v>694</v>
      </c>
      <c r="U63" s="17" t="s">
        <v>693</v>
      </c>
      <c r="V63" s="15">
        <v>1500</v>
      </c>
      <c r="W63" s="16">
        <v>1500</v>
      </c>
      <c r="X63" s="16">
        <v>1500</v>
      </c>
      <c r="Y63" s="16">
        <v>1500</v>
      </c>
      <c r="Z63" s="16">
        <v>6000</v>
      </c>
      <c r="AA63" s="16">
        <v>1000</v>
      </c>
      <c r="AB63" s="51">
        <v>7000</v>
      </c>
      <c r="AC63" s="8"/>
      <c r="AD63" s="8"/>
      <c r="AE63" s="8"/>
      <c r="AF63" s="8"/>
      <c r="AG63" s="8"/>
      <c r="AH63" s="8"/>
      <c r="AI63" s="51"/>
      <c r="AJ63" s="8">
        <v>36000</v>
      </c>
      <c r="AK63" s="8">
        <v>36000</v>
      </c>
      <c r="AL63" s="8">
        <v>36000</v>
      </c>
      <c r="AM63" s="8">
        <v>36000</v>
      </c>
      <c r="AN63" s="8">
        <v>144000</v>
      </c>
      <c r="AO63" s="8">
        <v>24000</v>
      </c>
      <c r="AP63" s="51">
        <v>168000</v>
      </c>
      <c r="AQ63" s="8"/>
      <c r="AR63" s="8"/>
      <c r="AS63" s="8"/>
      <c r="AT63" s="8"/>
      <c r="AU63" s="8"/>
      <c r="AV63" s="8"/>
      <c r="AW63" s="51"/>
      <c r="AX63" s="8"/>
      <c r="AY63" s="8"/>
      <c r="AZ63" s="8"/>
      <c r="BA63" s="8"/>
      <c r="BB63" s="8"/>
      <c r="BC63" s="8"/>
      <c r="BD63" s="51"/>
      <c r="BE63" s="8">
        <v>3300</v>
      </c>
      <c r="BF63" s="8">
        <v>3300</v>
      </c>
      <c r="BG63" s="8">
        <v>3300</v>
      </c>
      <c r="BH63" s="8">
        <v>3300</v>
      </c>
      <c r="BI63" s="8">
        <v>13200</v>
      </c>
      <c r="BJ63" s="8">
        <v>1800</v>
      </c>
      <c r="BK63" s="51">
        <v>15000</v>
      </c>
      <c r="BL63" s="8">
        <v>2250</v>
      </c>
      <c r="BM63" s="8">
        <v>2250</v>
      </c>
      <c r="BN63" s="8">
        <v>2250</v>
      </c>
      <c r="BO63" s="8">
        <v>2250</v>
      </c>
      <c r="BP63" s="8">
        <v>9000</v>
      </c>
      <c r="BQ63" s="8">
        <v>1500</v>
      </c>
      <c r="BR63" s="51">
        <v>10500</v>
      </c>
      <c r="BS63" s="8">
        <v>16000</v>
      </c>
      <c r="BT63" s="8">
        <v>16000</v>
      </c>
      <c r="BU63" s="8">
        <v>16000</v>
      </c>
      <c r="BV63" s="8">
        <v>16000</v>
      </c>
      <c r="BW63" s="8">
        <v>64000</v>
      </c>
      <c r="BX63" s="8">
        <v>16000</v>
      </c>
      <c r="BY63" s="51">
        <v>80000</v>
      </c>
      <c r="BZ63" s="8"/>
      <c r="CA63" s="8"/>
      <c r="CB63" s="8"/>
      <c r="CC63" s="8"/>
      <c r="CD63" s="8"/>
      <c r="CE63" s="8"/>
      <c r="CF63" s="51"/>
      <c r="CG63" s="8">
        <v>8600</v>
      </c>
      <c r="CH63" s="8">
        <v>8550</v>
      </c>
      <c r="CI63" s="8">
        <v>8550</v>
      </c>
      <c r="CJ63" s="8">
        <v>8600</v>
      </c>
      <c r="CK63" s="8">
        <v>34300</v>
      </c>
      <c r="CL63" s="8">
        <v>5700</v>
      </c>
      <c r="CM63" s="51">
        <v>40000</v>
      </c>
      <c r="CN63" s="8">
        <v>1000</v>
      </c>
      <c r="CO63" s="8">
        <v>1000</v>
      </c>
      <c r="CP63" s="8">
        <v>1000</v>
      </c>
      <c r="CQ63" s="8">
        <v>1000</v>
      </c>
      <c r="CR63" s="8">
        <v>4000</v>
      </c>
      <c r="CS63" s="8">
        <v>700</v>
      </c>
      <c r="CT63" s="51">
        <v>4700</v>
      </c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8">
        <v>3000</v>
      </c>
      <c r="DJ63" s="8">
        <v>3000</v>
      </c>
      <c r="DK63" s="8">
        <v>3000</v>
      </c>
      <c r="DL63" s="8">
        <v>3000</v>
      </c>
      <c r="DM63" s="8">
        <v>12000</v>
      </c>
      <c r="DN63" s="8">
        <v>2000</v>
      </c>
      <c r="DO63" s="51">
        <v>14000</v>
      </c>
      <c r="DP63" s="8">
        <v>22500</v>
      </c>
      <c r="DQ63" s="8">
        <v>22500</v>
      </c>
      <c r="DR63" s="8">
        <v>22500</v>
      </c>
      <c r="DS63" s="8">
        <v>22500</v>
      </c>
      <c r="DT63" s="8">
        <v>90000</v>
      </c>
      <c r="DU63" s="8">
        <v>15000</v>
      </c>
      <c r="DV63" s="51">
        <v>105000</v>
      </c>
      <c r="DW63" s="8">
        <v>7200</v>
      </c>
      <c r="DX63" s="8">
        <v>7200</v>
      </c>
      <c r="DY63" s="8">
        <v>7200</v>
      </c>
      <c r="DZ63" s="8">
        <v>7200</v>
      </c>
      <c r="EA63" s="8">
        <v>28800</v>
      </c>
      <c r="EB63" s="8">
        <v>7200</v>
      </c>
      <c r="EC63" s="51">
        <v>36000</v>
      </c>
      <c r="ED63" s="8">
        <v>2000</v>
      </c>
      <c r="EE63" s="8">
        <v>2000</v>
      </c>
      <c r="EF63" s="8">
        <v>2000</v>
      </c>
      <c r="EG63" s="8">
        <v>2500</v>
      </c>
      <c r="EH63" s="8">
        <v>8500</v>
      </c>
      <c r="EI63" s="8">
        <v>1500</v>
      </c>
      <c r="EJ63" s="51">
        <v>10000</v>
      </c>
    </row>
    <row r="64" spans="1:140" ht="28.8" hidden="1" x14ac:dyDescent="0.3">
      <c r="A64" s="7">
        <v>59</v>
      </c>
      <c r="B64" s="7" t="s">
        <v>1123</v>
      </c>
      <c r="C64" s="13" t="s">
        <v>976</v>
      </c>
      <c r="D64" s="13" t="s">
        <v>977</v>
      </c>
      <c r="E64" s="13" t="s">
        <v>978</v>
      </c>
      <c r="F64" s="13" t="s">
        <v>979</v>
      </c>
      <c r="G64" s="13" t="s">
        <v>556</v>
      </c>
      <c r="H64" s="13" t="s">
        <v>25</v>
      </c>
      <c r="I64" s="13" t="s">
        <v>980</v>
      </c>
      <c r="J64" s="13" t="s">
        <v>981</v>
      </c>
      <c r="K64" s="13">
        <v>1</v>
      </c>
      <c r="L64" s="13" t="s">
        <v>28</v>
      </c>
      <c r="M64" s="14" t="s">
        <v>982</v>
      </c>
      <c r="N64" s="13" t="s">
        <v>983</v>
      </c>
      <c r="O64" s="13" t="s">
        <v>984</v>
      </c>
      <c r="P64" s="13" t="s">
        <v>31</v>
      </c>
      <c r="Q64" s="15">
        <v>507580</v>
      </c>
      <c r="R64" s="15">
        <v>3980</v>
      </c>
      <c r="S64" s="16">
        <v>2020168400</v>
      </c>
      <c r="T64" s="17" t="s">
        <v>986</v>
      </c>
      <c r="U64" s="17" t="s">
        <v>985</v>
      </c>
      <c r="V64" s="15">
        <v>12500</v>
      </c>
      <c r="W64" s="16">
        <v>12500</v>
      </c>
      <c r="X64" s="16">
        <v>12500</v>
      </c>
      <c r="Y64" s="16">
        <v>12500</v>
      </c>
      <c r="Z64" s="16">
        <v>50000</v>
      </c>
      <c r="AA64" s="16">
        <v>8000</v>
      </c>
      <c r="AB64" s="51">
        <v>58000</v>
      </c>
      <c r="AC64" s="8"/>
      <c r="AD64" s="8"/>
      <c r="AE64" s="8"/>
      <c r="AF64" s="8"/>
      <c r="AG64" s="8"/>
      <c r="AH64" s="8"/>
      <c r="AI64" s="51"/>
      <c r="AJ64" s="8">
        <v>9000</v>
      </c>
      <c r="AK64" s="8">
        <v>9000</v>
      </c>
      <c r="AL64" s="8">
        <v>9000</v>
      </c>
      <c r="AM64" s="8">
        <v>9000</v>
      </c>
      <c r="AN64" s="8">
        <v>36000</v>
      </c>
      <c r="AO64" s="8">
        <v>4500</v>
      </c>
      <c r="AP64" s="51">
        <v>40500</v>
      </c>
      <c r="AQ64" s="8"/>
      <c r="AR64" s="8"/>
      <c r="AS64" s="8"/>
      <c r="AT64" s="8"/>
      <c r="AU64" s="8"/>
      <c r="AV64" s="8"/>
      <c r="AW64" s="51"/>
      <c r="AX64" s="8"/>
      <c r="AY64" s="8"/>
      <c r="AZ64" s="8"/>
      <c r="BA64" s="8"/>
      <c r="BB64" s="8"/>
      <c r="BC64" s="8"/>
      <c r="BD64" s="51"/>
      <c r="BE64" s="8">
        <v>750</v>
      </c>
      <c r="BF64" s="8">
        <v>750</v>
      </c>
      <c r="BG64" s="8">
        <v>750</v>
      </c>
      <c r="BH64" s="8">
        <v>750</v>
      </c>
      <c r="BI64" s="8">
        <v>3000</v>
      </c>
      <c r="BJ64" s="8">
        <v>500</v>
      </c>
      <c r="BK64" s="51">
        <v>3500</v>
      </c>
      <c r="BL64" s="8">
        <v>14000</v>
      </c>
      <c r="BM64" s="8">
        <v>14000</v>
      </c>
      <c r="BN64" s="8">
        <v>14000</v>
      </c>
      <c r="BO64" s="8">
        <v>14000</v>
      </c>
      <c r="BP64" s="8">
        <v>56000</v>
      </c>
      <c r="BQ64" s="8">
        <v>14000</v>
      </c>
      <c r="BR64" s="51">
        <v>70000</v>
      </c>
      <c r="BS64" s="8">
        <v>24000</v>
      </c>
      <c r="BT64" s="8">
        <v>24000</v>
      </c>
      <c r="BU64" s="8">
        <v>24000</v>
      </c>
      <c r="BV64" s="8">
        <v>24000</v>
      </c>
      <c r="BW64" s="8">
        <v>96000</v>
      </c>
      <c r="BX64" s="8">
        <v>24000</v>
      </c>
      <c r="BY64" s="51">
        <v>120000</v>
      </c>
      <c r="BZ64" s="8">
        <v>1000</v>
      </c>
      <c r="CA64" s="8">
        <v>1100</v>
      </c>
      <c r="CB64" s="8">
        <v>1100</v>
      </c>
      <c r="CC64" s="8">
        <v>1000</v>
      </c>
      <c r="CD64" s="8">
        <v>4200</v>
      </c>
      <c r="CE64" s="8">
        <v>800</v>
      </c>
      <c r="CF64" s="51">
        <v>5000</v>
      </c>
      <c r="CG64" s="8">
        <v>10700</v>
      </c>
      <c r="CH64" s="8">
        <v>10700</v>
      </c>
      <c r="CI64" s="8">
        <v>10750</v>
      </c>
      <c r="CJ64" s="8">
        <v>10700</v>
      </c>
      <c r="CK64" s="8">
        <v>42850</v>
      </c>
      <c r="CL64" s="8">
        <v>7150</v>
      </c>
      <c r="CM64" s="51">
        <v>50000</v>
      </c>
      <c r="CN64" s="8">
        <v>26000</v>
      </c>
      <c r="CO64" s="8">
        <v>26000</v>
      </c>
      <c r="CP64" s="8">
        <v>26000</v>
      </c>
      <c r="CQ64" s="8">
        <v>26000</v>
      </c>
      <c r="CR64" s="8">
        <v>104000</v>
      </c>
      <c r="CS64" s="8">
        <v>26000</v>
      </c>
      <c r="CT64" s="51">
        <v>130000</v>
      </c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8">
        <v>4000</v>
      </c>
      <c r="DJ64" s="8">
        <v>4000</v>
      </c>
      <c r="DK64" s="8">
        <v>4000</v>
      </c>
      <c r="DL64" s="8">
        <v>4000</v>
      </c>
      <c r="DM64" s="8">
        <v>16000</v>
      </c>
      <c r="DN64" s="8">
        <v>4000</v>
      </c>
      <c r="DO64" s="51">
        <v>20000</v>
      </c>
      <c r="DP64" s="8">
        <v>125</v>
      </c>
      <c r="DQ64" s="8">
        <v>125</v>
      </c>
      <c r="DR64" s="8">
        <v>125</v>
      </c>
      <c r="DS64" s="8">
        <v>125</v>
      </c>
      <c r="DT64" s="8">
        <v>500</v>
      </c>
      <c r="DU64" s="8">
        <v>80</v>
      </c>
      <c r="DV64" s="51">
        <v>580</v>
      </c>
      <c r="DW64" s="8">
        <v>2000</v>
      </c>
      <c r="DX64" s="8">
        <v>2000</v>
      </c>
      <c r="DY64" s="8">
        <v>2000</v>
      </c>
      <c r="DZ64" s="8">
        <v>2000</v>
      </c>
      <c r="EA64" s="8">
        <v>8000</v>
      </c>
      <c r="EB64" s="8">
        <v>2000</v>
      </c>
      <c r="EC64" s="51">
        <v>10000</v>
      </c>
      <c r="ED64" s="51"/>
      <c r="EE64" s="51"/>
      <c r="EF64" s="51"/>
      <c r="EG64" s="51"/>
      <c r="EH64" s="51"/>
      <c r="EI64" s="51"/>
      <c r="EJ64" s="51"/>
    </row>
    <row r="65" spans="1:140" ht="76.8" hidden="1" x14ac:dyDescent="0.3">
      <c r="A65" s="7">
        <v>60</v>
      </c>
      <c r="B65" s="7" t="s">
        <v>1124</v>
      </c>
      <c r="C65" s="13" t="s">
        <v>1036</v>
      </c>
      <c r="D65" s="13" t="s">
        <v>1037</v>
      </c>
      <c r="E65" s="13" t="s">
        <v>1038</v>
      </c>
      <c r="F65" s="13" t="s">
        <v>1039</v>
      </c>
      <c r="G65" s="13" t="s">
        <v>1040</v>
      </c>
      <c r="H65" s="13" t="s">
        <v>25</v>
      </c>
      <c r="I65" s="13" t="s">
        <v>244</v>
      </c>
      <c r="J65" s="13" t="s">
        <v>1041</v>
      </c>
      <c r="K65" s="13">
        <v>4</v>
      </c>
      <c r="L65" s="13" t="s">
        <v>28</v>
      </c>
      <c r="M65" s="14" t="s">
        <v>1042</v>
      </c>
      <c r="N65" s="13" t="s">
        <v>1043</v>
      </c>
      <c r="O65" s="13" t="s">
        <v>30</v>
      </c>
      <c r="P65" s="13" t="s">
        <v>31</v>
      </c>
      <c r="Q65" s="15">
        <v>2850400</v>
      </c>
      <c r="R65" s="15">
        <v>1260</v>
      </c>
      <c r="S65" s="16">
        <v>3591504000</v>
      </c>
      <c r="T65" s="17" t="s">
        <v>986</v>
      </c>
      <c r="U65" s="17" t="s">
        <v>985</v>
      </c>
      <c r="V65" s="15">
        <v>25000</v>
      </c>
      <c r="W65" s="16">
        <v>25000</v>
      </c>
      <c r="X65" s="16">
        <v>25000</v>
      </c>
      <c r="Y65" s="16">
        <v>25000</v>
      </c>
      <c r="Z65" s="16">
        <v>100000</v>
      </c>
      <c r="AA65" s="16">
        <v>15000</v>
      </c>
      <c r="AB65" s="51">
        <v>115000</v>
      </c>
      <c r="AC65" s="8"/>
      <c r="AD65" s="8"/>
      <c r="AE65" s="8"/>
      <c r="AF65" s="8"/>
      <c r="AG65" s="8"/>
      <c r="AH65" s="8"/>
      <c r="AI65" s="51"/>
      <c r="AJ65" s="8">
        <v>162000</v>
      </c>
      <c r="AK65" s="8">
        <v>162000</v>
      </c>
      <c r="AL65" s="8">
        <v>163000</v>
      </c>
      <c r="AM65" s="8">
        <v>163000</v>
      </c>
      <c r="AN65" s="8">
        <v>650000</v>
      </c>
      <c r="AO65" s="8">
        <v>110000</v>
      </c>
      <c r="AP65" s="51">
        <v>760000</v>
      </c>
      <c r="AQ65" s="8">
        <v>2500</v>
      </c>
      <c r="AR65" s="8">
        <v>2500</v>
      </c>
      <c r="AS65" s="8">
        <v>2500</v>
      </c>
      <c r="AT65" s="8">
        <v>2500</v>
      </c>
      <c r="AU65" s="8">
        <v>10000</v>
      </c>
      <c r="AV65" s="8">
        <v>2400</v>
      </c>
      <c r="AW65" s="51">
        <v>12400</v>
      </c>
      <c r="AX65" s="8"/>
      <c r="AY65" s="8"/>
      <c r="AZ65" s="8"/>
      <c r="BA65" s="8"/>
      <c r="BB65" s="8"/>
      <c r="BC65" s="8"/>
      <c r="BD65" s="51"/>
      <c r="BE65" s="8">
        <v>52000</v>
      </c>
      <c r="BF65" s="8">
        <v>52000</v>
      </c>
      <c r="BG65" s="8">
        <v>52000</v>
      </c>
      <c r="BH65" s="8">
        <v>52000</v>
      </c>
      <c r="BI65" s="8">
        <v>208000</v>
      </c>
      <c r="BJ65" s="8">
        <v>32000</v>
      </c>
      <c r="BK65" s="51">
        <v>240000</v>
      </c>
      <c r="BL65" s="8">
        <v>30000</v>
      </c>
      <c r="BM65" s="8">
        <v>30000</v>
      </c>
      <c r="BN65" s="8">
        <v>30000</v>
      </c>
      <c r="BO65" s="8">
        <v>30000</v>
      </c>
      <c r="BP65" s="8">
        <v>120000</v>
      </c>
      <c r="BQ65" s="8">
        <v>20000</v>
      </c>
      <c r="BR65" s="51">
        <v>140000</v>
      </c>
      <c r="BS65" s="8">
        <v>34000</v>
      </c>
      <c r="BT65" s="8">
        <v>34000</v>
      </c>
      <c r="BU65" s="8">
        <v>34000</v>
      </c>
      <c r="BV65" s="8">
        <v>34000</v>
      </c>
      <c r="BW65" s="8">
        <v>136000</v>
      </c>
      <c r="BX65" s="8">
        <v>34000</v>
      </c>
      <c r="BY65" s="51">
        <v>170000</v>
      </c>
      <c r="BZ65" s="8">
        <v>7400</v>
      </c>
      <c r="CA65" s="8">
        <v>8000</v>
      </c>
      <c r="CB65" s="8">
        <v>8000</v>
      </c>
      <c r="CC65" s="8">
        <v>7400</v>
      </c>
      <c r="CD65" s="8">
        <v>30800</v>
      </c>
      <c r="CE65" s="8">
        <v>6200</v>
      </c>
      <c r="CF65" s="51">
        <v>37000</v>
      </c>
      <c r="CG65" s="8">
        <v>26000</v>
      </c>
      <c r="CH65" s="8">
        <v>25500</v>
      </c>
      <c r="CI65" s="8">
        <v>26000</v>
      </c>
      <c r="CJ65" s="8">
        <v>25500</v>
      </c>
      <c r="CK65" s="8">
        <v>103000</v>
      </c>
      <c r="CL65" s="8">
        <v>17000</v>
      </c>
      <c r="CM65" s="51">
        <v>120000</v>
      </c>
      <c r="CN65" s="8">
        <v>100000</v>
      </c>
      <c r="CO65" s="8">
        <v>100000</v>
      </c>
      <c r="CP65" s="8">
        <v>100000</v>
      </c>
      <c r="CQ65" s="8">
        <v>100000</v>
      </c>
      <c r="CR65" s="8">
        <v>400000</v>
      </c>
      <c r="CS65" s="8">
        <v>100000</v>
      </c>
      <c r="CT65" s="51">
        <v>500000</v>
      </c>
      <c r="CU65" s="51"/>
      <c r="CV65" s="51"/>
      <c r="CW65" s="51"/>
      <c r="CX65" s="51"/>
      <c r="CY65" s="51"/>
      <c r="CZ65" s="51"/>
      <c r="DA65" s="51"/>
      <c r="DB65" s="8">
        <v>15000</v>
      </c>
      <c r="DC65" s="8">
        <v>18000</v>
      </c>
      <c r="DD65" s="8">
        <v>18000</v>
      </c>
      <c r="DE65" s="8">
        <v>15000</v>
      </c>
      <c r="DF65" s="8">
        <v>66000</v>
      </c>
      <c r="DG65" s="8">
        <v>10000</v>
      </c>
      <c r="DH65" s="51">
        <v>76000</v>
      </c>
      <c r="DI65" s="8">
        <v>30000</v>
      </c>
      <c r="DJ65" s="8">
        <v>40000</v>
      </c>
      <c r="DK65" s="8">
        <v>30000</v>
      </c>
      <c r="DL65" s="8">
        <v>40000</v>
      </c>
      <c r="DM65" s="8">
        <v>140000</v>
      </c>
      <c r="DN65" s="8">
        <v>20000</v>
      </c>
      <c r="DO65" s="51">
        <v>160000</v>
      </c>
      <c r="DP65" s="8">
        <v>30000</v>
      </c>
      <c r="DQ65" s="8">
        <v>30000</v>
      </c>
      <c r="DR65" s="8">
        <v>30000</v>
      </c>
      <c r="DS65" s="8">
        <v>30000</v>
      </c>
      <c r="DT65" s="8">
        <v>120000</v>
      </c>
      <c r="DU65" s="8">
        <v>20000</v>
      </c>
      <c r="DV65" s="51">
        <v>140000</v>
      </c>
      <c r="DW65" s="8">
        <v>16000</v>
      </c>
      <c r="DX65" s="8">
        <v>16000</v>
      </c>
      <c r="DY65" s="8">
        <v>16000</v>
      </c>
      <c r="DZ65" s="8">
        <v>16000</v>
      </c>
      <c r="EA65" s="8">
        <v>64000</v>
      </c>
      <c r="EB65" s="8">
        <v>16000</v>
      </c>
      <c r="EC65" s="51">
        <v>80000</v>
      </c>
      <c r="ED65" s="8">
        <v>60000</v>
      </c>
      <c r="EE65" s="8">
        <v>60000</v>
      </c>
      <c r="EF65" s="8">
        <v>70000</v>
      </c>
      <c r="EG65" s="8">
        <v>70000</v>
      </c>
      <c r="EH65" s="8">
        <v>260000</v>
      </c>
      <c r="EI65" s="8">
        <v>40000</v>
      </c>
      <c r="EJ65" s="51">
        <v>300000</v>
      </c>
    </row>
    <row r="66" spans="1:140" ht="28.8" hidden="1" x14ac:dyDescent="0.3">
      <c r="A66" s="7">
        <v>61</v>
      </c>
      <c r="B66" s="7" t="s">
        <v>1125</v>
      </c>
      <c r="C66" s="13" t="s">
        <v>229</v>
      </c>
      <c r="D66" s="13" t="s">
        <v>230</v>
      </c>
      <c r="E66" s="13" t="s">
        <v>231</v>
      </c>
      <c r="F66" s="13" t="s">
        <v>232</v>
      </c>
      <c r="G66" s="13" t="s">
        <v>233</v>
      </c>
      <c r="H66" s="13" t="s">
        <v>25</v>
      </c>
      <c r="I66" s="13" t="s">
        <v>127</v>
      </c>
      <c r="J66" s="13" t="s">
        <v>234</v>
      </c>
      <c r="K66" s="13">
        <v>3</v>
      </c>
      <c r="L66" s="13" t="s">
        <v>28</v>
      </c>
      <c r="M66" s="14" t="s">
        <v>235</v>
      </c>
      <c r="N66" s="13" t="s">
        <v>236</v>
      </c>
      <c r="O66" s="13" t="s">
        <v>30</v>
      </c>
      <c r="P66" s="13" t="s">
        <v>31</v>
      </c>
      <c r="Q66" s="15">
        <v>218960</v>
      </c>
      <c r="R66" s="15">
        <v>7287</v>
      </c>
      <c r="S66" s="16">
        <v>1595561520</v>
      </c>
      <c r="T66" s="17" t="s">
        <v>238</v>
      </c>
      <c r="U66" s="17" t="s">
        <v>237</v>
      </c>
      <c r="V66" s="17"/>
      <c r="W66" s="17"/>
      <c r="X66" s="17"/>
      <c r="Y66" s="17"/>
      <c r="Z66" s="17"/>
      <c r="AA66" s="17"/>
      <c r="AB66" s="51"/>
      <c r="AC66" s="8"/>
      <c r="AD66" s="8"/>
      <c r="AE66" s="8"/>
      <c r="AF66" s="8"/>
      <c r="AG66" s="8"/>
      <c r="AH66" s="8"/>
      <c r="AI66" s="51"/>
      <c r="AJ66" s="8">
        <v>1920</v>
      </c>
      <c r="AK66" s="8">
        <v>1920</v>
      </c>
      <c r="AL66" s="8">
        <v>1920</v>
      </c>
      <c r="AM66" s="8">
        <v>1920</v>
      </c>
      <c r="AN66" s="8">
        <v>7680</v>
      </c>
      <c r="AO66" s="8">
        <v>1280</v>
      </c>
      <c r="AP66" s="51">
        <v>8960</v>
      </c>
      <c r="AQ66" s="8"/>
      <c r="AR66" s="8"/>
      <c r="AS66" s="8"/>
      <c r="AT66" s="8"/>
      <c r="AU66" s="8"/>
      <c r="AV66" s="8"/>
      <c r="AW66" s="51"/>
      <c r="AX66" s="8"/>
      <c r="AY66" s="8"/>
      <c r="AZ66" s="8"/>
      <c r="BA66" s="8"/>
      <c r="BB66" s="8"/>
      <c r="BC66" s="8"/>
      <c r="BD66" s="51"/>
      <c r="BE66" s="8"/>
      <c r="BF66" s="8"/>
      <c r="BG66" s="8"/>
      <c r="BH66" s="8"/>
      <c r="BI66" s="8"/>
      <c r="BJ66" s="8"/>
      <c r="BK66" s="51"/>
      <c r="BL66" s="8"/>
      <c r="BM66" s="8"/>
      <c r="BN66" s="8"/>
      <c r="BO66" s="8"/>
      <c r="BP66" s="8"/>
      <c r="BQ66" s="8"/>
      <c r="BR66" s="51"/>
      <c r="BS66" s="8">
        <v>2400</v>
      </c>
      <c r="BT66" s="8">
        <v>2400</v>
      </c>
      <c r="BU66" s="8">
        <v>2400</v>
      </c>
      <c r="BV66" s="8">
        <v>2400</v>
      </c>
      <c r="BW66" s="8">
        <v>9600</v>
      </c>
      <c r="BX66" s="8">
        <v>2400</v>
      </c>
      <c r="BY66" s="51">
        <v>12000</v>
      </c>
      <c r="BZ66" s="8"/>
      <c r="CA66" s="8"/>
      <c r="CB66" s="8"/>
      <c r="CC66" s="8"/>
      <c r="CD66" s="8"/>
      <c r="CE66" s="8"/>
      <c r="CF66" s="51"/>
      <c r="CG66" s="8">
        <v>11000</v>
      </c>
      <c r="CH66" s="8">
        <v>11000</v>
      </c>
      <c r="CI66" s="8">
        <v>11000</v>
      </c>
      <c r="CJ66" s="8">
        <v>11000</v>
      </c>
      <c r="CK66" s="8">
        <v>44000</v>
      </c>
      <c r="CL66" s="8">
        <v>6000</v>
      </c>
      <c r="CM66" s="51">
        <v>50000</v>
      </c>
      <c r="CN66" s="8"/>
      <c r="CO66" s="8"/>
      <c r="CP66" s="8"/>
      <c r="CQ66" s="8"/>
      <c r="CR66" s="8"/>
      <c r="CS66" s="8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8">
        <v>1500</v>
      </c>
      <c r="DJ66" s="8">
        <v>1000</v>
      </c>
      <c r="DK66" s="8">
        <v>1500</v>
      </c>
      <c r="DL66" s="8">
        <v>1000</v>
      </c>
      <c r="DM66" s="8">
        <v>5000</v>
      </c>
      <c r="DN66" s="8">
        <v>1000</v>
      </c>
      <c r="DO66" s="51">
        <v>6000</v>
      </c>
      <c r="DP66" s="8">
        <v>25000</v>
      </c>
      <c r="DQ66" s="8">
        <v>25000</v>
      </c>
      <c r="DR66" s="8">
        <v>25000</v>
      </c>
      <c r="DS66" s="8">
        <v>25000</v>
      </c>
      <c r="DT66" s="8">
        <v>100000</v>
      </c>
      <c r="DU66" s="8">
        <v>20000</v>
      </c>
      <c r="DV66" s="51">
        <v>120000</v>
      </c>
      <c r="DW66" s="8">
        <v>2400</v>
      </c>
      <c r="DX66" s="8">
        <v>2400</v>
      </c>
      <c r="DY66" s="8">
        <v>2400</v>
      </c>
      <c r="DZ66" s="8">
        <v>2400</v>
      </c>
      <c r="EA66" s="8">
        <v>9600</v>
      </c>
      <c r="EB66" s="8">
        <v>2400</v>
      </c>
      <c r="EC66" s="51">
        <v>12000</v>
      </c>
      <c r="ED66" s="8">
        <v>2000</v>
      </c>
      <c r="EE66" s="8">
        <v>2000</v>
      </c>
      <c r="EF66" s="8">
        <v>2000</v>
      </c>
      <c r="EG66" s="8">
        <v>2500</v>
      </c>
      <c r="EH66" s="8">
        <v>8500</v>
      </c>
      <c r="EI66" s="8">
        <v>1500</v>
      </c>
      <c r="EJ66" s="51">
        <v>10000</v>
      </c>
    </row>
    <row r="67" spans="1:140" ht="38.4" hidden="1" x14ac:dyDescent="0.3">
      <c r="A67" s="7">
        <v>62</v>
      </c>
      <c r="B67" s="7" t="s">
        <v>1126</v>
      </c>
      <c r="C67" s="13" t="s">
        <v>326</v>
      </c>
      <c r="D67" s="13" t="s">
        <v>327</v>
      </c>
      <c r="E67" s="13" t="s">
        <v>328</v>
      </c>
      <c r="F67" s="13" t="s">
        <v>329</v>
      </c>
      <c r="G67" s="13" t="s">
        <v>330</v>
      </c>
      <c r="H67" s="13" t="s">
        <v>25</v>
      </c>
      <c r="I67" s="13" t="s">
        <v>331</v>
      </c>
      <c r="J67" s="13" t="s">
        <v>332</v>
      </c>
      <c r="K67" s="13">
        <v>4</v>
      </c>
      <c r="L67" s="13" t="s">
        <v>42</v>
      </c>
      <c r="M67" s="14" t="s">
        <v>333</v>
      </c>
      <c r="N67" s="13" t="s">
        <v>334</v>
      </c>
      <c r="O67" s="13" t="s">
        <v>30</v>
      </c>
      <c r="P67" s="13" t="s">
        <v>31</v>
      </c>
      <c r="Q67" s="15">
        <v>641900</v>
      </c>
      <c r="R67" s="15">
        <v>1989</v>
      </c>
      <c r="S67" s="16">
        <v>1276739100</v>
      </c>
      <c r="T67" s="17" t="s">
        <v>238</v>
      </c>
      <c r="U67" s="17" t="s">
        <v>237</v>
      </c>
      <c r="V67" s="17"/>
      <c r="W67" s="17"/>
      <c r="X67" s="17"/>
      <c r="Y67" s="17"/>
      <c r="Z67" s="17"/>
      <c r="AA67" s="17"/>
      <c r="AB67" s="51"/>
      <c r="AC67" s="8"/>
      <c r="AD67" s="8"/>
      <c r="AE67" s="8"/>
      <c r="AF67" s="8"/>
      <c r="AG67" s="8"/>
      <c r="AH67" s="8"/>
      <c r="AI67" s="51"/>
      <c r="AJ67" s="8"/>
      <c r="AK67" s="8"/>
      <c r="AL67" s="8"/>
      <c r="AM67" s="8"/>
      <c r="AN67" s="8"/>
      <c r="AO67" s="8"/>
      <c r="AP67" s="51"/>
      <c r="AQ67" s="8"/>
      <c r="AR67" s="8"/>
      <c r="AS67" s="8"/>
      <c r="AT67" s="8"/>
      <c r="AU67" s="8"/>
      <c r="AV67" s="8"/>
      <c r="AW67" s="51"/>
      <c r="AX67" s="8">
        <v>4500</v>
      </c>
      <c r="AY67" s="8">
        <v>4500</v>
      </c>
      <c r="AZ67" s="8">
        <v>4500</v>
      </c>
      <c r="BA67" s="8">
        <v>4500</v>
      </c>
      <c r="BB67" s="8">
        <v>18000</v>
      </c>
      <c r="BC67" s="8">
        <v>3000</v>
      </c>
      <c r="BD67" s="51">
        <v>21000</v>
      </c>
      <c r="BE67" s="8">
        <v>11000</v>
      </c>
      <c r="BF67" s="8">
        <v>11000</v>
      </c>
      <c r="BG67" s="8">
        <v>11000</v>
      </c>
      <c r="BH67" s="8">
        <v>11000</v>
      </c>
      <c r="BI67" s="8">
        <v>44000</v>
      </c>
      <c r="BJ67" s="8">
        <v>6000</v>
      </c>
      <c r="BK67" s="51">
        <v>50000</v>
      </c>
      <c r="BL67" s="8"/>
      <c r="BM67" s="8"/>
      <c r="BN67" s="8"/>
      <c r="BO67" s="8"/>
      <c r="BP67" s="8"/>
      <c r="BQ67" s="8"/>
      <c r="BR67" s="51"/>
      <c r="BS67" s="8"/>
      <c r="BT67" s="8"/>
      <c r="BU67" s="8"/>
      <c r="BV67" s="8"/>
      <c r="BW67" s="8"/>
      <c r="BX67" s="8"/>
      <c r="BY67" s="51"/>
      <c r="BZ67" s="8"/>
      <c r="CA67" s="8"/>
      <c r="CB67" s="8"/>
      <c r="CC67" s="8"/>
      <c r="CD67" s="8"/>
      <c r="CE67" s="8"/>
      <c r="CF67" s="51"/>
      <c r="CG67" s="8">
        <v>13000</v>
      </c>
      <c r="CH67" s="8">
        <v>13000</v>
      </c>
      <c r="CI67" s="8">
        <v>13000</v>
      </c>
      <c r="CJ67" s="8">
        <v>13000</v>
      </c>
      <c r="CK67" s="8">
        <v>52000</v>
      </c>
      <c r="CL67" s="8">
        <v>8000</v>
      </c>
      <c r="CM67" s="51">
        <v>60000</v>
      </c>
      <c r="CN67" s="8">
        <v>30000</v>
      </c>
      <c r="CO67" s="8">
        <v>30000</v>
      </c>
      <c r="CP67" s="8">
        <v>30000</v>
      </c>
      <c r="CQ67" s="8">
        <v>30000</v>
      </c>
      <c r="CR67" s="8">
        <v>120000</v>
      </c>
      <c r="CS67" s="8">
        <v>30000</v>
      </c>
      <c r="CT67" s="51">
        <v>150000</v>
      </c>
      <c r="CU67" s="8">
        <v>200</v>
      </c>
      <c r="CV67" s="8">
        <v>200</v>
      </c>
      <c r="CW67" s="8">
        <v>200</v>
      </c>
      <c r="CX67" s="8">
        <v>200</v>
      </c>
      <c r="CY67" s="8">
        <v>800</v>
      </c>
      <c r="CZ67" s="8">
        <v>100</v>
      </c>
      <c r="DA67" s="51">
        <v>900</v>
      </c>
      <c r="DB67" s="51"/>
      <c r="DC67" s="51"/>
      <c r="DD67" s="51"/>
      <c r="DE67" s="51"/>
      <c r="DF67" s="51"/>
      <c r="DG67" s="51"/>
      <c r="DH67" s="51"/>
      <c r="DI67" s="8">
        <v>8750</v>
      </c>
      <c r="DJ67" s="8">
        <v>8750</v>
      </c>
      <c r="DK67" s="8">
        <v>8750</v>
      </c>
      <c r="DL67" s="8">
        <v>8750</v>
      </c>
      <c r="DM67" s="8">
        <v>35000</v>
      </c>
      <c r="DN67" s="8">
        <v>5000</v>
      </c>
      <c r="DO67" s="51">
        <v>40000</v>
      </c>
      <c r="DP67" s="51"/>
      <c r="DQ67" s="51"/>
      <c r="DR67" s="51"/>
      <c r="DS67" s="51"/>
      <c r="DT67" s="51"/>
      <c r="DU67" s="51"/>
      <c r="DV67" s="51"/>
      <c r="DW67" s="8">
        <v>60000</v>
      </c>
      <c r="DX67" s="8">
        <v>60000</v>
      </c>
      <c r="DY67" s="8">
        <v>60000</v>
      </c>
      <c r="DZ67" s="8">
        <v>60000</v>
      </c>
      <c r="EA67" s="8">
        <v>240000</v>
      </c>
      <c r="EB67" s="8">
        <v>60000</v>
      </c>
      <c r="EC67" s="51">
        <v>300000</v>
      </c>
      <c r="ED67" s="8">
        <v>4000</v>
      </c>
      <c r="EE67" s="8">
        <v>4000</v>
      </c>
      <c r="EF67" s="8">
        <v>4000</v>
      </c>
      <c r="EG67" s="8">
        <v>5000</v>
      </c>
      <c r="EH67" s="8">
        <v>17000</v>
      </c>
      <c r="EI67" s="8">
        <v>3000</v>
      </c>
      <c r="EJ67" s="51">
        <v>20000</v>
      </c>
    </row>
    <row r="68" spans="1:140" ht="38.4" hidden="1" x14ac:dyDescent="0.3">
      <c r="A68" s="7">
        <v>63</v>
      </c>
      <c r="B68" s="7" t="s">
        <v>1127</v>
      </c>
      <c r="C68" s="13" t="s">
        <v>636</v>
      </c>
      <c r="D68" s="13" t="s">
        <v>637</v>
      </c>
      <c r="E68" s="13" t="s">
        <v>638</v>
      </c>
      <c r="F68" s="13" t="s">
        <v>639</v>
      </c>
      <c r="G68" s="13" t="s">
        <v>640</v>
      </c>
      <c r="H68" s="13" t="s">
        <v>83</v>
      </c>
      <c r="I68" s="13" t="s">
        <v>641</v>
      </c>
      <c r="J68" s="13" t="s">
        <v>642</v>
      </c>
      <c r="K68" s="13">
        <v>4</v>
      </c>
      <c r="L68" s="13" t="s">
        <v>28</v>
      </c>
      <c r="M68" s="14" t="s">
        <v>643</v>
      </c>
      <c r="N68" s="13" t="s">
        <v>644</v>
      </c>
      <c r="O68" s="13" t="s">
        <v>30</v>
      </c>
      <c r="P68" s="13" t="s">
        <v>44</v>
      </c>
      <c r="Q68" s="15">
        <v>20620</v>
      </c>
      <c r="R68" s="15">
        <v>2890</v>
      </c>
      <c r="S68" s="16">
        <v>59591800</v>
      </c>
      <c r="T68" s="17" t="s">
        <v>238</v>
      </c>
      <c r="U68" s="17" t="s">
        <v>237</v>
      </c>
      <c r="V68" s="15">
        <v>4000</v>
      </c>
      <c r="W68" s="16">
        <v>4000</v>
      </c>
      <c r="X68" s="16">
        <v>4000</v>
      </c>
      <c r="Y68" s="16">
        <v>3000</v>
      </c>
      <c r="Z68" s="16">
        <v>15000</v>
      </c>
      <c r="AA68" s="16">
        <v>2500</v>
      </c>
      <c r="AB68" s="51">
        <v>17500</v>
      </c>
      <c r="AC68" s="8">
        <v>500</v>
      </c>
      <c r="AD68" s="8">
        <v>500</v>
      </c>
      <c r="AE68" s="8">
        <v>500</v>
      </c>
      <c r="AF68" s="8">
        <v>500</v>
      </c>
      <c r="AG68" s="8">
        <v>2000</v>
      </c>
      <c r="AH68" s="8">
        <v>500</v>
      </c>
      <c r="AI68" s="51">
        <v>2500</v>
      </c>
      <c r="AJ68" s="8">
        <v>36</v>
      </c>
      <c r="AK68" s="8">
        <v>36</v>
      </c>
      <c r="AL68" s="8">
        <v>36</v>
      </c>
      <c r="AM68" s="8">
        <v>36</v>
      </c>
      <c r="AN68" s="8">
        <v>144</v>
      </c>
      <c r="AO68" s="8">
        <v>26</v>
      </c>
      <c r="AP68" s="51">
        <v>170</v>
      </c>
      <c r="AQ68" s="8"/>
      <c r="AR68" s="8"/>
      <c r="AS68" s="8"/>
      <c r="AT68" s="8"/>
      <c r="AU68" s="8"/>
      <c r="AV68" s="8"/>
      <c r="AW68" s="51"/>
      <c r="AX68" s="8"/>
      <c r="AY68" s="8"/>
      <c r="AZ68" s="8"/>
      <c r="BA68" s="8"/>
      <c r="BB68" s="8"/>
      <c r="BC68" s="8"/>
      <c r="BD68" s="51"/>
      <c r="BE68" s="8">
        <v>11</v>
      </c>
      <c r="BF68" s="8">
        <v>11</v>
      </c>
      <c r="BG68" s="8">
        <v>11</v>
      </c>
      <c r="BH68" s="8">
        <v>11</v>
      </c>
      <c r="BI68" s="8">
        <v>44</v>
      </c>
      <c r="BJ68" s="8">
        <v>6</v>
      </c>
      <c r="BK68" s="51">
        <v>50</v>
      </c>
      <c r="BL68" s="8"/>
      <c r="BM68" s="8"/>
      <c r="BN68" s="8"/>
      <c r="BO68" s="8"/>
      <c r="BP68" s="8"/>
      <c r="BQ68" s="8"/>
      <c r="BR68" s="51"/>
      <c r="BS68" s="8">
        <v>14</v>
      </c>
      <c r="BT68" s="8">
        <v>14</v>
      </c>
      <c r="BU68" s="8">
        <v>14</v>
      </c>
      <c r="BV68" s="8">
        <v>14</v>
      </c>
      <c r="BW68" s="8">
        <v>56</v>
      </c>
      <c r="BX68" s="8">
        <v>14</v>
      </c>
      <c r="BY68" s="51">
        <v>70</v>
      </c>
      <c r="BZ68" s="8"/>
      <c r="CA68" s="8"/>
      <c r="CB68" s="8"/>
      <c r="CC68" s="8"/>
      <c r="CD68" s="8"/>
      <c r="CE68" s="8"/>
      <c r="CF68" s="51"/>
      <c r="CG68" s="8">
        <v>8</v>
      </c>
      <c r="CH68" s="8">
        <v>9</v>
      </c>
      <c r="CI68" s="8">
        <v>9</v>
      </c>
      <c r="CJ68" s="8">
        <v>8</v>
      </c>
      <c r="CK68" s="8">
        <v>34</v>
      </c>
      <c r="CL68" s="8">
        <v>6</v>
      </c>
      <c r="CM68" s="51">
        <v>40</v>
      </c>
      <c r="CN68" s="8">
        <v>20</v>
      </c>
      <c r="CO68" s="8">
        <v>20</v>
      </c>
      <c r="CP68" s="8">
        <v>20</v>
      </c>
      <c r="CQ68" s="8">
        <v>20</v>
      </c>
      <c r="CR68" s="8">
        <v>80</v>
      </c>
      <c r="CS68" s="8">
        <v>20</v>
      </c>
      <c r="CT68" s="51">
        <v>100</v>
      </c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8">
        <v>30</v>
      </c>
      <c r="DQ68" s="8">
        <v>30</v>
      </c>
      <c r="DR68" s="8">
        <v>30</v>
      </c>
      <c r="DS68" s="8">
        <v>30</v>
      </c>
      <c r="DT68" s="8">
        <v>120</v>
      </c>
      <c r="DU68" s="8">
        <v>20</v>
      </c>
      <c r="DV68" s="51">
        <v>140</v>
      </c>
      <c r="DW68" s="8">
        <v>10</v>
      </c>
      <c r="DX68" s="8">
        <v>10</v>
      </c>
      <c r="DY68" s="8">
        <v>10</v>
      </c>
      <c r="DZ68" s="8">
        <v>10</v>
      </c>
      <c r="EA68" s="8">
        <v>40</v>
      </c>
      <c r="EB68" s="8">
        <v>10</v>
      </c>
      <c r="EC68" s="51">
        <v>50</v>
      </c>
      <c r="ED68" s="51"/>
      <c r="EE68" s="51"/>
      <c r="EF68" s="51"/>
      <c r="EG68" s="51"/>
      <c r="EH68" s="51"/>
      <c r="EI68" s="51"/>
      <c r="EJ68" s="51"/>
    </row>
    <row r="69" spans="1:140" ht="38.4" hidden="1" x14ac:dyDescent="0.3">
      <c r="A69" s="7">
        <v>64</v>
      </c>
      <c r="B69" s="7" t="s">
        <v>1128</v>
      </c>
      <c r="C69" s="13" t="s">
        <v>737</v>
      </c>
      <c r="D69" s="13" t="s">
        <v>738</v>
      </c>
      <c r="E69" s="13" t="s">
        <v>719</v>
      </c>
      <c r="F69" s="13" t="s">
        <v>720</v>
      </c>
      <c r="G69" s="13" t="s">
        <v>727</v>
      </c>
      <c r="H69" s="13" t="s">
        <v>83</v>
      </c>
      <c r="I69" s="13" t="s">
        <v>739</v>
      </c>
      <c r="J69" s="13" t="s">
        <v>740</v>
      </c>
      <c r="K69" s="13">
        <v>4</v>
      </c>
      <c r="L69" s="13" t="s">
        <v>28</v>
      </c>
      <c r="M69" s="14">
        <v>893110039623</v>
      </c>
      <c r="N69" s="13" t="s">
        <v>741</v>
      </c>
      <c r="O69" s="13" t="s">
        <v>30</v>
      </c>
      <c r="P69" s="13" t="s">
        <v>479</v>
      </c>
      <c r="Q69" s="15">
        <v>138650</v>
      </c>
      <c r="R69" s="15">
        <v>12423</v>
      </c>
      <c r="S69" s="16">
        <v>1722448950</v>
      </c>
      <c r="T69" s="17" t="s">
        <v>238</v>
      </c>
      <c r="U69" s="17" t="s">
        <v>237</v>
      </c>
      <c r="V69" s="15">
        <v>13000</v>
      </c>
      <c r="W69" s="16">
        <v>13000</v>
      </c>
      <c r="X69" s="16">
        <v>13000</v>
      </c>
      <c r="Y69" s="16">
        <v>13000</v>
      </c>
      <c r="Z69" s="16">
        <v>52000</v>
      </c>
      <c r="AA69" s="16">
        <v>9000</v>
      </c>
      <c r="AB69" s="51">
        <v>61000</v>
      </c>
      <c r="AC69" s="8"/>
      <c r="AD69" s="8"/>
      <c r="AE69" s="8"/>
      <c r="AF69" s="8"/>
      <c r="AG69" s="8"/>
      <c r="AH69" s="8"/>
      <c r="AI69" s="51"/>
      <c r="AJ69" s="8">
        <v>2000</v>
      </c>
      <c r="AK69" s="8">
        <v>2000</v>
      </c>
      <c r="AL69" s="8">
        <v>2000</v>
      </c>
      <c r="AM69" s="8">
        <v>2000</v>
      </c>
      <c r="AN69" s="8">
        <v>8000</v>
      </c>
      <c r="AO69" s="8">
        <v>1200</v>
      </c>
      <c r="AP69" s="51">
        <v>9200</v>
      </c>
      <c r="AQ69" s="8"/>
      <c r="AR69" s="8"/>
      <c r="AS69" s="8"/>
      <c r="AT69" s="8"/>
      <c r="AU69" s="8"/>
      <c r="AV69" s="8"/>
      <c r="AW69" s="51"/>
      <c r="AX69" s="8"/>
      <c r="AY69" s="8"/>
      <c r="AZ69" s="8"/>
      <c r="BA69" s="8"/>
      <c r="BB69" s="8"/>
      <c r="BC69" s="8"/>
      <c r="BD69" s="51"/>
      <c r="BE69" s="8">
        <v>1400</v>
      </c>
      <c r="BF69" s="8">
        <v>1400</v>
      </c>
      <c r="BG69" s="8">
        <v>1400</v>
      </c>
      <c r="BH69" s="8">
        <v>1400</v>
      </c>
      <c r="BI69" s="8">
        <v>5600</v>
      </c>
      <c r="BJ69" s="8">
        <v>750</v>
      </c>
      <c r="BK69" s="51">
        <v>6350</v>
      </c>
      <c r="BL69" s="8"/>
      <c r="BM69" s="8"/>
      <c r="BN69" s="8"/>
      <c r="BO69" s="8"/>
      <c r="BP69" s="8"/>
      <c r="BQ69" s="8"/>
      <c r="BR69" s="51"/>
      <c r="BS69" s="8">
        <v>2200</v>
      </c>
      <c r="BT69" s="8">
        <v>2200</v>
      </c>
      <c r="BU69" s="8">
        <v>2200</v>
      </c>
      <c r="BV69" s="8">
        <v>2200</v>
      </c>
      <c r="BW69" s="8">
        <v>8800</v>
      </c>
      <c r="BX69" s="8">
        <v>2200</v>
      </c>
      <c r="BY69" s="51">
        <v>11000</v>
      </c>
      <c r="BZ69" s="8"/>
      <c r="CA69" s="8"/>
      <c r="CB69" s="8"/>
      <c r="CC69" s="8"/>
      <c r="CD69" s="8"/>
      <c r="CE69" s="8"/>
      <c r="CF69" s="51"/>
      <c r="CG69" s="8">
        <v>2150</v>
      </c>
      <c r="CH69" s="8">
        <v>2150</v>
      </c>
      <c r="CI69" s="8">
        <v>2150</v>
      </c>
      <c r="CJ69" s="8">
        <v>2150</v>
      </c>
      <c r="CK69" s="8">
        <v>8600</v>
      </c>
      <c r="CL69" s="8">
        <v>1400</v>
      </c>
      <c r="CM69" s="51">
        <v>10000</v>
      </c>
      <c r="CN69" s="8">
        <v>3000</v>
      </c>
      <c r="CO69" s="8">
        <v>3000</v>
      </c>
      <c r="CP69" s="8">
        <v>3000</v>
      </c>
      <c r="CQ69" s="8">
        <v>3000</v>
      </c>
      <c r="CR69" s="8">
        <v>12000</v>
      </c>
      <c r="CS69" s="8">
        <v>3100</v>
      </c>
      <c r="CT69" s="51">
        <v>15100</v>
      </c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8">
        <v>3000</v>
      </c>
      <c r="DQ69" s="8">
        <v>3000</v>
      </c>
      <c r="DR69" s="8">
        <v>3000</v>
      </c>
      <c r="DS69" s="8">
        <v>3000</v>
      </c>
      <c r="DT69" s="8">
        <v>12000</v>
      </c>
      <c r="DU69" s="8">
        <v>2000</v>
      </c>
      <c r="DV69" s="51">
        <v>14000</v>
      </c>
      <c r="DW69" s="8">
        <v>2400</v>
      </c>
      <c r="DX69" s="8">
        <v>2400</v>
      </c>
      <c r="DY69" s="8">
        <v>2400</v>
      </c>
      <c r="DZ69" s="8">
        <v>2400</v>
      </c>
      <c r="EA69" s="8">
        <v>9600</v>
      </c>
      <c r="EB69" s="8">
        <v>2400</v>
      </c>
      <c r="EC69" s="51">
        <v>12000</v>
      </c>
      <c r="ED69" s="51"/>
      <c r="EE69" s="51"/>
      <c r="EF69" s="51"/>
      <c r="EG69" s="51"/>
      <c r="EH69" s="51"/>
      <c r="EI69" s="51"/>
      <c r="EJ69" s="51"/>
    </row>
    <row r="70" spans="1:140" ht="38.4" hidden="1" x14ac:dyDescent="0.3">
      <c r="A70" s="7">
        <v>65</v>
      </c>
      <c r="B70" s="7" t="s">
        <v>1129</v>
      </c>
      <c r="C70" s="13" t="s">
        <v>742</v>
      </c>
      <c r="D70" s="13" t="s">
        <v>743</v>
      </c>
      <c r="E70" s="13" t="s">
        <v>744</v>
      </c>
      <c r="F70" s="13" t="s">
        <v>720</v>
      </c>
      <c r="G70" s="13" t="s">
        <v>745</v>
      </c>
      <c r="H70" s="13" t="s">
        <v>83</v>
      </c>
      <c r="I70" s="13" t="s">
        <v>728</v>
      </c>
      <c r="J70" s="13" t="s">
        <v>746</v>
      </c>
      <c r="K70" s="13">
        <v>4</v>
      </c>
      <c r="L70" s="13" t="s">
        <v>28</v>
      </c>
      <c r="M70" s="14" t="s">
        <v>747</v>
      </c>
      <c r="N70" s="13" t="s">
        <v>644</v>
      </c>
      <c r="O70" s="13" t="s">
        <v>30</v>
      </c>
      <c r="P70" s="13" t="s">
        <v>479</v>
      </c>
      <c r="Q70" s="15">
        <v>10578</v>
      </c>
      <c r="R70" s="15">
        <v>11865</v>
      </c>
      <c r="S70" s="16">
        <v>125507970</v>
      </c>
      <c r="T70" s="17" t="s">
        <v>238</v>
      </c>
      <c r="U70" s="17" t="s">
        <v>237</v>
      </c>
      <c r="V70" s="15">
        <v>1500</v>
      </c>
      <c r="W70" s="16">
        <v>1500</v>
      </c>
      <c r="X70" s="16">
        <v>1500</v>
      </c>
      <c r="Y70" s="16">
        <v>1500</v>
      </c>
      <c r="Z70" s="16">
        <v>6000</v>
      </c>
      <c r="AA70" s="16">
        <v>1000</v>
      </c>
      <c r="AB70" s="51">
        <v>7000</v>
      </c>
      <c r="AC70" s="8">
        <v>600</v>
      </c>
      <c r="AD70" s="8">
        <v>600</v>
      </c>
      <c r="AE70" s="8">
        <v>600</v>
      </c>
      <c r="AF70" s="8">
        <v>600</v>
      </c>
      <c r="AG70" s="8">
        <v>2400</v>
      </c>
      <c r="AH70" s="8">
        <v>600</v>
      </c>
      <c r="AI70" s="51">
        <v>3000</v>
      </c>
      <c r="AJ70" s="8">
        <v>12</v>
      </c>
      <c r="AK70" s="8">
        <v>12</v>
      </c>
      <c r="AL70" s="8">
        <v>13</v>
      </c>
      <c r="AM70" s="8">
        <v>13</v>
      </c>
      <c r="AN70" s="8">
        <v>50</v>
      </c>
      <c r="AO70" s="8">
        <v>10</v>
      </c>
      <c r="AP70" s="51">
        <v>60</v>
      </c>
      <c r="AQ70" s="8">
        <v>50</v>
      </c>
      <c r="AR70" s="8">
        <v>50</v>
      </c>
      <c r="AS70" s="8">
        <v>50</v>
      </c>
      <c r="AT70" s="8">
        <v>50</v>
      </c>
      <c r="AU70" s="8">
        <v>200</v>
      </c>
      <c r="AV70" s="8">
        <v>45</v>
      </c>
      <c r="AW70" s="51">
        <v>245</v>
      </c>
      <c r="AX70" s="8"/>
      <c r="AY70" s="8"/>
      <c r="AZ70" s="8"/>
      <c r="BA70" s="8"/>
      <c r="BB70" s="8"/>
      <c r="BC70" s="8"/>
      <c r="BD70" s="51"/>
      <c r="BE70" s="8"/>
      <c r="BF70" s="8"/>
      <c r="BG70" s="8"/>
      <c r="BH70" s="8"/>
      <c r="BI70" s="8"/>
      <c r="BJ70" s="8"/>
      <c r="BK70" s="51"/>
      <c r="BL70" s="8"/>
      <c r="BM70" s="8"/>
      <c r="BN70" s="8"/>
      <c r="BO70" s="8"/>
      <c r="BP70" s="8"/>
      <c r="BQ70" s="8"/>
      <c r="BR70" s="51"/>
      <c r="BS70" s="8">
        <v>24</v>
      </c>
      <c r="BT70" s="8">
        <v>24</v>
      </c>
      <c r="BU70" s="8">
        <v>24</v>
      </c>
      <c r="BV70" s="8">
        <v>24</v>
      </c>
      <c r="BW70" s="8">
        <v>96</v>
      </c>
      <c r="BX70" s="8">
        <v>24</v>
      </c>
      <c r="BY70" s="51">
        <v>120</v>
      </c>
      <c r="BZ70" s="8"/>
      <c r="CA70" s="8"/>
      <c r="CB70" s="8"/>
      <c r="CC70" s="8"/>
      <c r="CD70" s="8"/>
      <c r="CE70" s="8"/>
      <c r="CF70" s="51"/>
      <c r="CG70" s="8">
        <v>7</v>
      </c>
      <c r="CH70" s="8">
        <v>6</v>
      </c>
      <c r="CI70" s="8">
        <v>6</v>
      </c>
      <c r="CJ70" s="8">
        <v>7</v>
      </c>
      <c r="CK70" s="8">
        <v>26</v>
      </c>
      <c r="CL70" s="8">
        <v>4</v>
      </c>
      <c r="CM70" s="51">
        <v>30</v>
      </c>
      <c r="CN70" s="8"/>
      <c r="CO70" s="8"/>
      <c r="CP70" s="8"/>
      <c r="CQ70" s="8"/>
      <c r="CR70" s="8"/>
      <c r="CS70" s="8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8">
        <v>5</v>
      </c>
      <c r="DQ70" s="8">
        <v>5</v>
      </c>
      <c r="DR70" s="8">
        <v>5</v>
      </c>
      <c r="DS70" s="8">
        <v>5</v>
      </c>
      <c r="DT70" s="8">
        <v>20</v>
      </c>
      <c r="DU70" s="8">
        <v>3</v>
      </c>
      <c r="DV70" s="51">
        <v>23</v>
      </c>
      <c r="DW70" s="8">
        <v>20</v>
      </c>
      <c r="DX70" s="8">
        <v>20</v>
      </c>
      <c r="DY70" s="8">
        <v>20</v>
      </c>
      <c r="DZ70" s="8">
        <v>20</v>
      </c>
      <c r="EA70" s="8">
        <v>80</v>
      </c>
      <c r="EB70" s="8">
        <v>20</v>
      </c>
      <c r="EC70" s="51">
        <v>100</v>
      </c>
      <c r="ED70" s="51"/>
      <c r="EE70" s="51"/>
      <c r="EF70" s="51"/>
      <c r="EG70" s="51"/>
      <c r="EH70" s="51"/>
      <c r="EI70" s="51"/>
      <c r="EJ70" s="51"/>
    </row>
    <row r="71" spans="1:140" ht="38.4" hidden="1" x14ac:dyDescent="0.3">
      <c r="A71" s="7">
        <v>66</v>
      </c>
      <c r="B71" s="7" t="s">
        <v>1130</v>
      </c>
      <c r="C71" s="13" t="s">
        <v>748</v>
      </c>
      <c r="D71" s="13" t="s">
        <v>749</v>
      </c>
      <c r="E71" s="13" t="s">
        <v>750</v>
      </c>
      <c r="F71" s="13" t="s">
        <v>751</v>
      </c>
      <c r="G71" s="13" t="s">
        <v>752</v>
      </c>
      <c r="H71" s="13" t="s">
        <v>83</v>
      </c>
      <c r="I71" s="13" t="s">
        <v>753</v>
      </c>
      <c r="J71" s="13" t="s">
        <v>746</v>
      </c>
      <c r="K71" s="13">
        <v>4</v>
      </c>
      <c r="L71" s="13" t="s">
        <v>28</v>
      </c>
      <c r="M71" s="14" t="s">
        <v>754</v>
      </c>
      <c r="N71" s="13" t="s">
        <v>741</v>
      </c>
      <c r="O71" s="13" t="s">
        <v>30</v>
      </c>
      <c r="P71" s="13" t="s">
        <v>479</v>
      </c>
      <c r="Q71" s="15">
        <v>9785</v>
      </c>
      <c r="R71" s="15">
        <v>31973</v>
      </c>
      <c r="S71" s="16">
        <v>312855805</v>
      </c>
      <c r="T71" s="17" t="s">
        <v>238</v>
      </c>
      <c r="U71" s="17" t="s">
        <v>237</v>
      </c>
      <c r="V71" s="15">
        <v>2000</v>
      </c>
      <c r="W71" s="16">
        <v>2000</v>
      </c>
      <c r="X71" s="16">
        <v>2000</v>
      </c>
      <c r="Y71" s="16">
        <v>2200</v>
      </c>
      <c r="Z71" s="16">
        <v>8200</v>
      </c>
      <c r="AA71" s="16">
        <v>1300</v>
      </c>
      <c r="AB71" s="51">
        <v>9500</v>
      </c>
      <c r="AC71" s="8">
        <v>20</v>
      </c>
      <c r="AD71" s="8">
        <v>20</v>
      </c>
      <c r="AE71" s="8">
        <v>20</v>
      </c>
      <c r="AF71" s="8">
        <v>20</v>
      </c>
      <c r="AG71" s="8">
        <v>80</v>
      </c>
      <c r="AH71" s="8">
        <v>20</v>
      </c>
      <c r="AI71" s="51">
        <v>100</v>
      </c>
      <c r="AJ71" s="8">
        <v>15</v>
      </c>
      <c r="AK71" s="8">
        <v>15</v>
      </c>
      <c r="AL71" s="8">
        <v>15</v>
      </c>
      <c r="AM71" s="8">
        <v>15</v>
      </c>
      <c r="AN71" s="8">
        <v>60</v>
      </c>
      <c r="AO71" s="8">
        <v>10</v>
      </c>
      <c r="AP71" s="51">
        <v>70</v>
      </c>
      <c r="AQ71" s="8"/>
      <c r="AR71" s="8"/>
      <c r="AS71" s="8"/>
      <c r="AT71" s="8"/>
      <c r="AU71" s="8"/>
      <c r="AV71" s="8"/>
      <c r="AW71" s="51"/>
      <c r="AX71" s="8"/>
      <c r="AY71" s="8"/>
      <c r="AZ71" s="8"/>
      <c r="BA71" s="8"/>
      <c r="BB71" s="8"/>
      <c r="BC71" s="8"/>
      <c r="BD71" s="51"/>
      <c r="BE71" s="8"/>
      <c r="BF71" s="8"/>
      <c r="BG71" s="8"/>
      <c r="BH71" s="8"/>
      <c r="BI71" s="8"/>
      <c r="BJ71" s="8"/>
      <c r="BK71" s="51"/>
      <c r="BL71" s="8"/>
      <c r="BM71" s="8"/>
      <c r="BN71" s="8"/>
      <c r="BO71" s="8"/>
      <c r="BP71" s="8"/>
      <c r="BQ71" s="8"/>
      <c r="BR71" s="51"/>
      <c r="BS71" s="8">
        <v>6</v>
      </c>
      <c r="BT71" s="8">
        <v>6</v>
      </c>
      <c r="BU71" s="8">
        <v>6</v>
      </c>
      <c r="BV71" s="8">
        <v>6</v>
      </c>
      <c r="BW71" s="8">
        <v>24</v>
      </c>
      <c r="BX71" s="8">
        <v>6</v>
      </c>
      <c r="BY71" s="51">
        <v>30</v>
      </c>
      <c r="BZ71" s="8"/>
      <c r="CA71" s="8"/>
      <c r="CB71" s="8"/>
      <c r="CC71" s="8"/>
      <c r="CD71" s="8"/>
      <c r="CE71" s="8"/>
      <c r="CF71" s="51"/>
      <c r="CG71" s="8">
        <v>15</v>
      </c>
      <c r="CH71" s="8">
        <v>15</v>
      </c>
      <c r="CI71" s="8">
        <v>15</v>
      </c>
      <c r="CJ71" s="8">
        <v>15</v>
      </c>
      <c r="CK71" s="8">
        <v>60</v>
      </c>
      <c r="CL71" s="8">
        <v>10</v>
      </c>
      <c r="CM71" s="51">
        <v>70</v>
      </c>
      <c r="CN71" s="8">
        <v>3</v>
      </c>
      <c r="CO71" s="8">
        <v>3</v>
      </c>
      <c r="CP71" s="8">
        <v>3</v>
      </c>
      <c r="CQ71" s="8">
        <v>3</v>
      </c>
      <c r="CR71" s="8">
        <v>12</v>
      </c>
      <c r="CS71" s="8">
        <v>3</v>
      </c>
      <c r="CT71" s="51">
        <v>15</v>
      </c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</row>
    <row r="72" spans="1:140" ht="38.4" hidden="1" x14ac:dyDescent="0.3">
      <c r="A72" s="7">
        <v>67</v>
      </c>
      <c r="B72" s="7" t="s">
        <v>1102</v>
      </c>
      <c r="C72" s="13" t="s">
        <v>755</v>
      </c>
      <c r="D72" s="13" t="s">
        <v>756</v>
      </c>
      <c r="E72" s="13" t="s">
        <v>757</v>
      </c>
      <c r="F72" s="13" t="s">
        <v>758</v>
      </c>
      <c r="G72" s="13" t="s">
        <v>759</v>
      </c>
      <c r="H72" s="13" t="s">
        <v>83</v>
      </c>
      <c r="I72" s="13" t="s">
        <v>760</v>
      </c>
      <c r="J72" s="13" t="s">
        <v>761</v>
      </c>
      <c r="K72" s="13">
        <v>4</v>
      </c>
      <c r="L72" s="13" t="s">
        <v>42</v>
      </c>
      <c r="M72" s="14" t="s">
        <v>762</v>
      </c>
      <c r="N72" s="13" t="s">
        <v>644</v>
      </c>
      <c r="O72" s="13" t="s">
        <v>30</v>
      </c>
      <c r="P72" s="13" t="s">
        <v>44</v>
      </c>
      <c r="Q72" s="15">
        <v>20220</v>
      </c>
      <c r="R72" s="15">
        <v>3944</v>
      </c>
      <c r="S72" s="16">
        <v>79747680</v>
      </c>
      <c r="T72" s="17" t="s">
        <v>238</v>
      </c>
      <c r="U72" s="17" t="s">
        <v>237</v>
      </c>
      <c r="V72" s="15">
        <v>3000</v>
      </c>
      <c r="W72" s="16">
        <v>3000</v>
      </c>
      <c r="X72" s="16">
        <v>3000</v>
      </c>
      <c r="Y72" s="16">
        <v>3000</v>
      </c>
      <c r="Z72" s="16">
        <v>12000</v>
      </c>
      <c r="AA72" s="16">
        <v>1500</v>
      </c>
      <c r="AB72" s="51">
        <v>13500</v>
      </c>
      <c r="AC72" s="8">
        <v>520</v>
      </c>
      <c r="AD72" s="8">
        <v>520</v>
      </c>
      <c r="AE72" s="8">
        <v>520</v>
      </c>
      <c r="AF72" s="8">
        <v>520</v>
      </c>
      <c r="AG72" s="8">
        <v>2080</v>
      </c>
      <c r="AH72" s="8">
        <v>520</v>
      </c>
      <c r="AI72" s="51">
        <v>2600</v>
      </c>
      <c r="AJ72" s="8">
        <v>300</v>
      </c>
      <c r="AK72" s="8">
        <v>300</v>
      </c>
      <c r="AL72" s="8">
        <v>300</v>
      </c>
      <c r="AM72" s="8">
        <v>350</v>
      </c>
      <c r="AN72" s="8">
        <v>1250</v>
      </c>
      <c r="AO72" s="8">
        <v>200</v>
      </c>
      <c r="AP72" s="51">
        <v>1450</v>
      </c>
      <c r="AQ72" s="8"/>
      <c r="AR72" s="8"/>
      <c r="AS72" s="8"/>
      <c r="AT72" s="8"/>
      <c r="AU72" s="8"/>
      <c r="AV72" s="8"/>
      <c r="AW72" s="51"/>
      <c r="AX72" s="8"/>
      <c r="AY72" s="8"/>
      <c r="AZ72" s="8"/>
      <c r="BA72" s="8"/>
      <c r="BB72" s="8"/>
      <c r="BC72" s="8"/>
      <c r="BD72" s="51"/>
      <c r="BE72" s="8">
        <v>92</v>
      </c>
      <c r="BF72" s="8">
        <v>92</v>
      </c>
      <c r="BG72" s="8">
        <v>92</v>
      </c>
      <c r="BH72" s="8">
        <v>92</v>
      </c>
      <c r="BI72" s="8">
        <v>368</v>
      </c>
      <c r="BJ72" s="8">
        <v>62</v>
      </c>
      <c r="BK72" s="51">
        <v>430</v>
      </c>
      <c r="BL72" s="8"/>
      <c r="BM72" s="8"/>
      <c r="BN72" s="8"/>
      <c r="BO72" s="8"/>
      <c r="BP72" s="8"/>
      <c r="BQ72" s="8"/>
      <c r="BR72" s="51"/>
      <c r="BS72" s="8">
        <v>240</v>
      </c>
      <c r="BT72" s="8">
        <v>240</v>
      </c>
      <c r="BU72" s="8">
        <v>240</v>
      </c>
      <c r="BV72" s="8">
        <v>240</v>
      </c>
      <c r="BW72" s="8">
        <v>960</v>
      </c>
      <c r="BX72" s="8">
        <v>240</v>
      </c>
      <c r="BY72" s="51">
        <v>1200</v>
      </c>
      <c r="BZ72" s="8"/>
      <c r="CA72" s="8"/>
      <c r="CB72" s="8"/>
      <c r="CC72" s="8"/>
      <c r="CD72" s="8"/>
      <c r="CE72" s="8"/>
      <c r="CF72" s="51"/>
      <c r="CG72" s="8">
        <v>210</v>
      </c>
      <c r="CH72" s="8">
        <v>210</v>
      </c>
      <c r="CI72" s="8">
        <v>210</v>
      </c>
      <c r="CJ72" s="8">
        <v>210</v>
      </c>
      <c r="CK72" s="8">
        <v>840</v>
      </c>
      <c r="CL72" s="8">
        <v>140</v>
      </c>
      <c r="CM72" s="51">
        <v>980</v>
      </c>
      <c r="CN72" s="8"/>
      <c r="CO72" s="8"/>
      <c r="CP72" s="8"/>
      <c r="CQ72" s="8"/>
      <c r="CR72" s="8"/>
      <c r="CS72" s="8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8">
        <v>12</v>
      </c>
      <c r="DX72" s="8">
        <v>12</v>
      </c>
      <c r="DY72" s="8">
        <v>12</v>
      </c>
      <c r="DZ72" s="8">
        <v>12</v>
      </c>
      <c r="EA72" s="8">
        <v>48</v>
      </c>
      <c r="EB72" s="8">
        <v>12</v>
      </c>
      <c r="EC72" s="51">
        <v>60</v>
      </c>
      <c r="ED72" s="51"/>
      <c r="EE72" s="51"/>
      <c r="EF72" s="51"/>
      <c r="EG72" s="51"/>
      <c r="EH72" s="51"/>
      <c r="EI72" s="51"/>
      <c r="EJ72" s="51"/>
    </row>
    <row r="73" spans="1:140" ht="86.4" hidden="1" x14ac:dyDescent="0.3">
      <c r="A73" s="7">
        <v>68</v>
      </c>
      <c r="B73" s="7" t="s">
        <v>1131</v>
      </c>
      <c r="C73" s="13" t="s">
        <v>239</v>
      </c>
      <c r="D73" s="13" t="s">
        <v>240</v>
      </c>
      <c r="E73" s="13" t="s">
        <v>241</v>
      </c>
      <c r="F73" s="13" t="s">
        <v>242</v>
      </c>
      <c r="G73" s="13" t="s">
        <v>243</v>
      </c>
      <c r="H73" s="13" t="s">
        <v>25</v>
      </c>
      <c r="I73" s="13" t="s">
        <v>244</v>
      </c>
      <c r="J73" s="13" t="s">
        <v>245</v>
      </c>
      <c r="K73" s="13">
        <v>2</v>
      </c>
      <c r="L73" s="13" t="s">
        <v>28</v>
      </c>
      <c r="M73" s="14" t="s">
        <v>246</v>
      </c>
      <c r="N73" s="13" t="s">
        <v>247</v>
      </c>
      <c r="O73" s="13" t="s">
        <v>30</v>
      </c>
      <c r="P73" s="13" t="s">
        <v>31</v>
      </c>
      <c r="Q73" s="15">
        <v>1439700</v>
      </c>
      <c r="R73" s="15">
        <v>2350</v>
      </c>
      <c r="S73" s="16">
        <v>3383295000</v>
      </c>
      <c r="T73" s="17" t="s">
        <v>249</v>
      </c>
      <c r="U73" s="17" t="s">
        <v>248</v>
      </c>
      <c r="V73" s="17"/>
      <c r="W73" s="17"/>
      <c r="X73" s="17"/>
      <c r="Y73" s="17"/>
      <c r="Z73" s="17"/>
      <c r="AA73" s="17"/>
      <c r="AB73" s="51"/>
      <c r="AC73" s="8">
        <v>6000</v>
      </c>
      <c r="AD73" s="8">
        <v>6000</v>
      </c>
      <c r="AE73" s="8">
        <v>6000</v>
      </c>
      <c r="AF73" s="8">
        <v>6000</v>
      </c>
      <c r="AG73" s="8">
        <v>24000</v>
      </c>
      <c r="AH73" s="8">
        <v>6000</v>
      </c>
      <c r="AI73" s="51">
        <v>30000</v>
      </c>
      <c r="AJ73" s="8">
        <v>4800</v>
      </c>
      <c r="AK73" s="8">
        <v>4800</v>
      </c>
      <c r="AL73" s="8">
        <v>4800</v>
      </c>
      <c r="AM73" s="8">
        <v>4800</v>
      </c>
      <c r="AN73" s="8">
        <v>19200</v>
      </c>
      <c r="AO73" s="8">
        <v>3200</v>
      </c>
      <c r="AP73" s="51">
        <v>22400</v>
      </c>
      <c r="AQ73" s="8"/>
      <c r="AR73" s="8"/>
      <c r="AS73" s="8"/>
      <c r="AT73" s="8"/>
      <c r="AU73" s="8"/>
      <c r="AV73" s="8"/>
      <c r="AW73" s="51"/>
      <c r="AX73" s="8"/>
      <c r="AY73" s="8"/>
      <c r="AZ73" s="8"/>
      <c r="BA73" s="8"/>
      <c r="BB73" s="8"/>
      <c r="BC73" s="8"/>
      <c r="BD73" s="51"/>
      <c r="BE73" s="8">
        <v>40000</v>
      </c>
      <c r="BF73" s="8">
        <v>40000</v>
      </c>
      <c r="BG73" s="8">
        <v>40000</v>
      </c>
      <c r="BH73" s="8">
        <v>40000</v>
      </c>
      <c r="BI73" s="8">
        <v>160000</v>
      </c>
      <c r="BJ73" s="8">
        <v>40000</v>
      </c>
      <c r="BK73" s="51">
        <v>200000</v>
      </c>
      <c r="BL73" s="8">
        <v>1350</v>
      </c>
      <c r="BM73" s="8">
        <v>1350</v>
      </c>
      <c r="BN73" s="8">
        <v>1350</v>
      </c>
      <c r="BO73" s="8">
        <v>1350</v>
      </c>
      <c r="BP73" s="8">
        <v>5400</v>
      </c>
      <c r="BQ73" s="8">
        <v>900</v>
      </c>
      <c r="BR73" s="51">
        <v>6300</v>
      </c>
      <c r="BS73" s="8">
        <v>34000</v>
      </c>
      <c r="BT73" s="8">
        <v>34000</v>
      </c>
      <c r="BU73" s="8">
        <v>34000</v>
      </c>
      <c r="BV73" s="8">
        <v>34000</v>
      </c>
      <c r="BW73" s="8">
        <v>136000</v>
      </c>
      <c r="BX73" s="8">
        <v>34000</v>
      </c>
      <c r="BY73" s="51">
        <v>170000</v>
      </c>
      <c r="BZ73" s="8">
        <v>3200</v>
      </c>
      <c r="CA73" s="8">
        <v>3500</v>
      </c>
      <c r="CB73" s="8">
        <v>3500</v>
      </c>
      <c r="CC73" s="8">
        <v>3200</v>
      </c>
      <c r="CD73" s="8">
        <v>13400</v>
      </c>
      <c r="CE73" s="8">
        <v>2600</v>
      </c>
      <c r="CF73" s="51">
        <v>16000</v>
      </c>
      <c r="CG73" s="8">
        <v>75000</v>
      </c>
      <c r="CH73" s="8">
        <v>75000</v>
      </c>
      <c r="CI73" s="8">
        <v>75000</v>
      </c>
      <c r="CJ73" s="8">
        <v>75000</v>
      </c>
      <c r="CK73" s="8">
        <v>300000</v>
      </c>
      <c r="CL73" s="8">
        <v>50000</v>
      </c>
      <c r="CM73" s="51">
        <v>350000</v>
      </c>
      <c r="CN73" s="8">
        <v>70000</v>
      </c>
      <c r="CO73" s="8">
        <v>70000</v>
      </c>
      <c r="CP73" s="8">
        <v>70000</v>
      </c>
      <c r="CQ73" s="8">
        <v>70000</v>
      </c>
      <c r="CR73" s="8">
        <v>280000</v>
      </c>
      <c r="CS73" s="8">
        <v>40000</v>
      </c>
      <c r="CT73" s="51">
        <v>320000</v>
      </c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8">
        <v>50000</v>
      </c>
      <c r="DQ73" s="8">
        <v>50000</v>
      </c>
      <c r="DR73" s="8">
        <v>50000</v>
      </c>
      <c r="DS73" s="8">
        <v>50000</v>
      </c>
      <c r="DT73" s="8">
        <v>200000</v>
      </c>
      <c r="DU73" s="8">
        <v>30000</v>
      </c>
      <c r="DV73" s="51">
        <v>230000</v>
      </c>
      <c r="DW73" s="8">
        <v>9000</v>
      </c>
      <c r="DX73" s="8">
        <v>9000</v>
      </c>
      <c r="DY73" s="8">
        <v>9000</v>
      </c>
      <c r="DZ73" s="8">
        <v>9000</v>
      </c>
      <c r="EA73" s="8">
        <v>36000</v>
      </c>
      <c r="EB73" s="8">
        <v>9000</v>
      </c>
      <c r="EC73" s="51">
        <v>45000</v>
      </c>
      <c r="ED73" s="8">
        <v>10000</v>
      </c>
      <c r="EE73" s="8">
        <v>10000</v>
      </c>
      <c r="EF73" s="8">
        <v>10000</v>
      </c>
      <c r="EG73" s="8">
        <v>13000</v>
      </c>
      <c r="EH73" s="8">
        <v>43000</v>
      </c>
      <c r="EI73" s="8">
        <v>7000</v>
      </c>
      <c r="EJ73" s="51">
        <v>50000</v>
      </c>
    </row>
    <row r="74" spans="1:140" ht="87" hidden="1" customHeight="1" x14ac:dyDescent="0.3">
      <c r="A74" s="7">
        <v>69</v>
      </c>
      <c r="B74" s="7" t="s">
        <v>1132</v>
      </c>
      <c r="C74" s="13" t="s">
        <v>409</v>
      </c>
      <c r="D74" s="13" t="s">
        <v>410</v>
      </c>
      <c r="E74" s="13" t="s">
        <v>411</v>
      </c>
      <c r="F74" s="13" t="s">
        <v>412</v>
      </c>
      <c r="G74" s="13" t="s">
        <v>413</v>
      </c>
      <c r="H74" s="13" t="s">
        <v>25</v>
      </c>
      <c r="I74" s="13" t="s">
        <v>414</v>
      </c>
      <c r="J74" s="13" t="s">
        <v>415</v>
      </c>
      <c r="K74" s="13">
        <v>1</v>
      </c>
      <c r="L74" s="13" t="s">
        <v>28</v>
      </c>
      <c r="M74" s="14" t="s">
        <v>416</v>
      </c>
      <c r="N74" s="13" t="s">
        <v>417</v>
      </c>
      <c r="O74" s="13" t="s">
        <v>418</v>
      </c>
      <c r="P74" s="13" t="s">
        <v>31</v>
      </c>
      <c r="Q74" s="15">
        <v>2269160</v>
      </c>
      <c r="R74" s="15">
        <v>2520</v>
      </c>
      <c r="S74" s="16">
        <v>5718283200</v>
      </c>
      <c r="T74" s="17" t="s">
        <v>249</v>
      </c>
      <c r="U74" s="17" t="s">
        <v>248</v>
      </c>
      <c r="V74" s="15">
        <v>5000</v>
      </c>
      <c r="W74" s="16">
        <v>5000</v>
      </c>
      <c r="X74" s="16">
        <v>5000</v>
      </c>
      <c r="Y74" s="16">
        <v>5000</v>
      </c>
      <c r="Z74" s="16">
        <v>20000</v>
      </c>
      <c r="AA74" s="16">
        <v>3300</v>
      </c>
      <c r="AB74" s="51">
        <v>23300</v>
      </c>
      <c r="AC74" s="8"/>
      <c r="AD74" s="8"/>
      <c r="AE74" s="8"/>
      <c r="AF74" s="8"/>
      <c r="AG74" s="8"/>
      <c r="AH74" s="8"/>
      <c r="AI74" s="51"/>
      <c r="AJ74" s="8">
        <v>45000</v>
      </c>
      <c r="AK74" s="8">
        <v>45000</v>
      </c>
      <c r="AL74" s="8">
        <v>45000</v>
      </c>
      <c r="AM74" s="8">
        <v>45000</v>
      </c>
      <c r="AN74" s="8">
        <v>180000</v>
      </c>
      <c r="AO74" s="8">
        <v>30000</v>
      </c>
      <c r="AP74" s="51">
        <v>210000</v>
      </c>
      <c r="AQ74" s="8">
        <v>20</v>
      </c>
      <c r="AR74" s="8">
        <v>10</v>
      </c>
      <c r="AS74" s="8">
        <v>10</v>
      </c>
      <c r="AT74" s="8">
        <v>10</v>
      </c>
      <c r="AU74" s="8">
        <v>50</v>
      </c>
      <c r="AV74" s="8">
        <v>10</v>
      </c>
      <c r="AW74" s="51">
        <v>60</v>
      </c>
      <c r="AX74" s="8">
        <v>26000</v>
      </c>
      <c r="AY74" s="8">
        <v>26000</v>
      </c>
      <c r="AZ74" s="8">
        <v>26000</v>
      </c>
      <c r="BA74" s="8">
        <v>26000</v>
      </c>
      <c r="BB74" s="8">
        <v>104000</v>
      </c>
      <c r="BC74" s="8">
        <v>16000</v>
      </c>
      <c r="BD74" s="51">
        <v>120000</v>
      </c>
      <c r="BE74" s="8">
        <v>12000</v>
      </c>
      <c r="BF74" s="8">
        <v>12000</v>
      </c>
      <c r="BG74" s="8">
        <v>12000</v>
      </c>
      <c r="BH74" s="8">
        <v>12000</v>
      </c>
      <c r="BI74" s="8">
        <v>48000</v>
      </c>
      <c r="BJ74" s="8">
        <v>7000</v>
      </c>
      <c r="BK74" s="51">
        <v>55000</v>
      </c>
      <c r="BL74" s="8">
        <v>21600</v>
      </c>
      <c r="BM74" s="8">
        <v>21600</v>
      </c>
      <c r="BN74" s="8">
        <v>21600</v>
      </c>
      <c r="BO74" s="8">
        <v>21600</v>
      </c>
      <c r="BP74" s="8">
        <v>86400</v>
      </c>
      <c r="BQ74" s="8">
        <v>14400</v>
      </c>
      <c r="BR74" s="51">
        <v>100800</v>
      </c>
      <c r="BS74" s="8">
        <v>20000</v>
      </c>
      <c r="BT74" s="8">
        <v>20000</v>
      </c>
      <c r="BU74" s="8">
        <v>20000</v>
      </c>
      <c r="BV74" s="8">
        <v>20000</v>
      </c>
      <c r="BW74" s="8">
        <v>80000</v>
      </c>
      <c r="BX74" s="8">
        <v>20000</v>
      </c>
      <c r="BY74" s="51">
        <v>100000</v>
      </c>
      <c r="BZ74" s="8"/>
      <c r="CA74" s="8"/>
      <c r="CB74" s="8"/>
      <c r="CC74" s="8"/>
      <c r="CD74" s="8"/>
      <c r="CE74" s="8"/>
      <c r="CF74" s="51"/>
      <c r="CG74" s="8">
        <v>43000</v>
      </c>
      <c r="CH74" s="8">
        <v>43000</v>
      </c>
      <c r="CI74" s="8">
        <v>43000</v>
      </c>
      <c r="CJ74" s="8">
        <v>43000</v>
      </c>
      <c r="CK74" s="8">
        <v>172000</v>
      </c>
      <c r="CL74" s="8">
        <v>28000</v>
      </c>
      <c r="CM74" s="51">
        <v>200000</v>
      </c>
      <c r="CN74" s="8">
        <v>170000</v>
      </c>
      <c r="CO74" s="8">
        <v>170000</v>
      </c>
      <c r="CP74" s="8">
        <v>170000</v>
      </c>
      <c r="CQ74" s="8">
        <v>170000</v>
      </c>
      <c r="CR74" s="8">
        <v>680000</v>
      </c>
      <c r="CS74" s="8">
        <v>120000</v>
      </c>
      <c r="CT74" s="51">
        <v>800000</v>
      </c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8">
        <v>20000</v>
      </c>
      <c r="DJ74" s="8">
        <v>20000</v>
      </c>
      <c r="DK74" s="8">
        <v>10000</v>
      </c>
      <c r="DL74" s="8">
        <v>10000</v>
      </c>
      <c r="DM74" s="8">
        <v>60000</v>
      </c>
      <c r="DN74" s="8">
        <v>20000</v>
      </c>
      <c r="DO74" s="51">
        <v>80000</v>
      </c>
      <c r="DP74" s="8">
        <v>50000</v>
      </c>
      <c r="DQ74" s="8">
        <v>50000</v>
      </c>
      <c r="DR74" s="8">
        <v>50000</v>
      </c>
      <c r="DS74" s="8">
        <v>50000</v>
      </c>
      <c r="DT74" s="8">
        <v>200000</v>
      </c>
      <c r="DU74" s="8">
        <v>30000</v>
      </c>
      <c r="DV74" s="51">
        <v>230000</v>
      </c>
      <c r="DW74" s="8">
        <v>40000</v>
      </c>
      <c r="DX74" s="8">
        <v>40000</v>
      </c>
      <c r="DY74" s="8">
        <v>40000</v>
      </c>
      <c r="DZ74" s="8">
        <v>40000</v>
      </c>
      <c r="EA74" s="8">
        <v>160000</v>
      </c>
      <c r="EB74" s="8">
        <v>40000</v>
      </c>
      <c r="EC74" s="51">
        <v>200000</v>
      </c>
      <c r="ED74" s="8">
        <v>30000</v>
      </c>
      <c r="EE74" s="8">
        <v>30000</v>
      </c>
      <c r="EF74" s="8">
        <v>30000</v>
      </c>
      <c r="EG74" s="8">
        <v>35000</v>
      </c>
      <c r="EH74" s="8">
        <v>125000</v>
      </c>
      <c r="EI74" s="8">
        <v>25000</v>
      </c>
      <c r="EJ74" s="51">
        <v>150000</v>
      </c>
    </row>
    <row r="75" spans="1:140" ht="38.4" hidden="1" x14ac:dyDescent="0.3">
      <c r="A75" s="7">
        <v>70</v>
      </c>
      <c r="B75" s="7" t="s">
        <v>1099</v>
      </c>
      <c r="C75" s="13" t="s">
        <v>103</v>
      </c>
      <c r="D75" s="13" t="s">
        <v>104</v>
      </c>
      <c r="E75" s="13" t="s">
        <v>105</v>
      </c>
      <c r="F75" s="13" t="s">
        <v>106</v>
      </c>
      <c r="G75" s="13" t="s">
        <v>107</v>
      </c>
      <c r="H75" s="13" t="s">
        <v>39</v>
      </c>
      <c r="I75" s="13" t="s">
        <v>108</v>
      </c>
      <c r="J75" s="13" t="s">
        <v>109</v>
      </c>
      <c r="K75" s="13">
        <v>4</v>
      </c>
      <c r="L75" s="13" t="s">
        <v>28</v>
      </c>
      <c r="M75" s="14">
        <v>893114045723</v>
      </c>
      <c r="N75" s="13" t="s">
        <v>110</v>
      </c>
      <c r="O75" s="13" t="s">
        <v>30</v>
      </c>
      <c r="P75" s="13" t="s">
        <v>44</v>
      </c>
      <c r="Q75" s="15">
        <v>158100</v>
      </c>
      <c r="R75" s="15">
        <v>430</v>
      </c>
      <c r="S75" s="16">
        <v>67983000</v>
      </c>
      <c r="T75" s="17" t="s">
        <v>112</v>
      </c>
      <c r="U75" s="17" t="s">
        <v>111</v>
      </c>
      <c r="V75" s="15">
        <v>20000</v>
      </c>
      <c r="W75" s="16">
        <v>20000</v>
      </c>
      <c r="X75" s="16">
        <v>20000</v>
      </c>
      <c r="Y75" s="16">
        <v>30000</v>
      </c>
      <c r="Z75" s="16">
        <v>90000</v>
      </c>
      <c r="AA75" s="16">
        <v>15000</v>
      </c>
      <c r="AB75" s="51">
        <v>105000</v>
      </c>
      <c r="AC75" s="8">
        <v>2600</v>
      </c>
      <c r="AD75" s="8">
        <v>2600</v>
      </c>
      <c r="AE75" s="8">
        <v>2600</v>
      </c>
      <c r="AF75" s="8">
        <v>2600</v>
      </c>
      <c r="AG75" s="8">
        <v>10400</v>
      </c>
      <c r="AH75" s="8">
        <v>2600</v>
      </c>
      <c r="AI75" s="51">
        <v>13000</v>
      </c>
      <c r="AJ75" s="8">
        <v>2500</v>
      </c>
      <c r="AK75" s="8">
        <v>2500</v>
      </c>
      <c r="AL75" s="8">
        <v>2500</v>
      </c>
      <c r="AM75" s="8">
        <v>2500</v>
      </c>
      <c r="AN75" s="8">
        <v>10000</v>
      </c>
      <c r="AO75" s="8">
        <v>1700</v>
      </c>
      <c r="AP75" s="51">
        <v>11700</v>
      </c>
      <c r="AQ75" s="8"/>
      <c r="AR75" s="8"/>
      <c r="AS75" s="8"/>
      <c r="AT75" s="8"/>
      <c r="AU75" s="8"/>
      <c r="AV75" s="8"/>
      <c r="AW75" s="51"/>
      <c r="AX75" s="8"/>
      <c r="AY75" s="8"/>
      <c r="AZ75" s="8"/>
      <c r="BA75" s="8"/>
      <c r="BB75" s="8"/>
      <c r="BC75" s="8"/>
      <c r="BD75" s="51"/>
      <c r="BE75" s="8">
        <v>450</v>
      </c>
      <c r="BF75" s="8">
        <v>450</v>
      </c>
      <c r="BG75" s="8">
        <v>450</v>
      </c>
      <c r="BH75" s="8">
        <v>450</v>
      </c>
      <c r="BI75" s="8">
        <v>1800</v>
      </c>
      <c r="BJ75" s="8">
        <v>300</v>
      </c>
      <c r="BK75" s="51">
        <v>2100</v>
      </c>
      <c r="BL75" s="8"/>
      <c r="BM75" s="8"/>
      <c r="BN75" s="8"/>
      <c r="BO75" s="8"/>
      <c r="BP75" s="8"/>
      <c r="BQ75" s="8"/>
      <c r="BR75" s="51"/>
      <c r="BS75" s="8">
        <v>1400</v>
      </c>
      <c r="BT75" s="8">
        <v>1400</v>
      </c>
      <c r="BU75" s="8">
        <v>1400</v>
      </c>
      <c r="BV75" s="8">
        <v>1400</v>
      </c>
      <c r="BW75" s="8">
        <v>5600</v>
      </c>
      <c r="BX75" s="8">
        <v>1400</v>
      </c>
      <c r="BY75" s="51">
        <v>7000</v>
      </c>
      <c r="BZ75" s="8"/>
      <c r="CA75" s="8"/>
      <c r="CB75" s="8"/>
      <c r="CC75" s="8"/>
      <c r="CD75" s="8"/>
      <c r="CE75" s="8"/>
      <c r="CF75" s="51"/>
      <c r="CG75" s="8">
        <v>1500</v>
      </c>
      <c r="CH75" s="8">
        <v>1500</v>
      </c>
      <c r="CI75" s="8">
        <v>1500</v>
      </c>
      <c r="CJ75" s="8">
        <v>1500</v>
      </c>
      <c r="CK75" s="8">
        <v>6000</v>
      </c>
      <c r="CL75" s="8">
        <v>1000</v>
      </c>
      <c r="CM75" s="51">
        <v>7000</v>
      </c>
      <c r="CN75" s="8">
        <v>220</v>
      </c>
      <c r="CO75" s="8">
        <v>220</v>
      </c>
      <c r="CP75" s="8">
        <v>220</v>
      </c>
      <c r="CQ75" s="8">
        <v>220</v>
      </c>
      <c r="CR75" s="8">
        <v>880</v>
      </c>
      <c r="CS75" s="8">
        <v>220</v>
      </c>
      <c r="CT75" s="51">
        <v>1100</v>
      </c>
      <c r="CU75" s="8">
        <v>45</v>
      </c>
      <c r="CV75" s="8">
        <v>45</v>
      </c>
      <c r="CW75" s="8">
        <v>45</v>
      </c>
      <c r="CX75" s="8">
        <v>45</v>
      </c>
      <c r="CY75" s="8">
        <v>180</v>
      </c>
      <c r="CZ75" s="8">
        <v>20</v>
      </c>
      <c r="DA75" s="51">
        <v>200</v>
      </c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8">
        <v>425</v>
      </c>
      <c r="DQ75" s="8">
        <v>425</v>
      </c>
      <c r="DR75" s="8">
        <v>425</v>
      </c>
      <c r="DS75" s="8">
        <v>425</v>
      </c>
      <c r="DT75" s="8">
        <v>1700</v>
      </c>
      <c r="DU75" s="8">
        <v>300</v>
      </c>
      <c r="DV75" s="51">
        <v>2000</v>
      </c>
      <c r="DW75" s="8">
        <v>1800</v>
      </c>
      <c r="DX75" s="8">
        <v>1800</v>
      </c>
      <c r="DY75" s="8">
        <v>1800</v>
      </c>
      <c r="DZ75" s="8">
        <v>1800</v>
      </c>
      <c r="EA75" s="8">
        <v>0</v>
      </c>
      <c r="EB75" s="8">
        <v>1800</v>
      </c>
      <c r="EC75" s="51">
        <v>9000</v>
      </c>
      <c r="ED75" s="51"/>
      <c r="EE75" s="51"/>
      <c r="EF75" s="51"/>
      <c r="EG75" s="51"/>
      <c r="EH75" s="51"/>
      <c r="EI75" s="51"/>
      <c r="EJ75" s="51"/>
    </row>
    <row r="76" spans="1:140" ht="48" hidden="1" x14ac:dyDescent="0.3">
      <c r="A76" s="7">
        <v>71</v>
      </c>
      <c r="B76" s="7" t="s">
        <v>1101</v>
      </c>
      <c r="C76" s="13" t="s">
        <v>583</v>
      </c>
      <c r="D76" s="13" t="s">
        <v>584</v>
      </c>
      <c r="E76" s="13" t="s">
        <v>585</v>
      </c>
      <c r="F76" s="13" t="s">
        <v>586</v>
      </c>
      <c r="G76" s="13" t="s">
        <v>587</v>
      </c>
      <c r="H76" s="13" t="s">
        <v>39</v>
      </c>
      <c r="I76" s="13" t="s">
        <v>108</v>
      </c>
      <c r="J76" s="13" t="s">
        <v>588</v>
      </c>
      <c r="K76" s="13">
        <v>4</v>
      </c>
      <c r="L76" s="13" t="s">
        <v>28</v>
      </c>
      <c r="M76" s="14" t="s">
        <v>589</v>
      </c>
      <c r="N76" s="13" t="s">
        <v>110</v>
      </c>
      <c r="O76" s="13" t="s">
        <v>30</v>
      </c>
      <c r="P76" s="13" t="s">
        <v>44</v>
      </c>
      <c r="Q76" s="15">
        <v>213050</v>
      </c>
      <c r="R76" s="15">
        <v>480</v>
      </c>
      <c r="S76" s="16">
        <v>102264000</v>
      </c>
      <c r="T76" s="17" t="s">
        <v>112</v>
      </c>
      <c r="U76" s="17" t="s">
        <v>111</v>
      </c>
      <c r="V76" s="15">
        <v>15000</v>
      </c>
      <c r="W76" s="16">
        <v>15000</v>
      </c>
      <c r="X76" s="16">
        <v>15000</v>
      </c>
      <c r="Y76" s="16">
        <v>15000</v>
      </c>
      <c r="Z76" s="16">
        <v>60000</v>
      </c>
      <c r="AA76" s="16">
        <v>10000</v>
      </c>
      <c r="AB76" s="51">
        <v>70000</v>
      </c>
      <c r="AC76" s="8">
        <v>3200</v>
      </c>
      <c r="AD76" s="8">
        <v>3200</v>
      </c>
      <c r="AE76" s="8">
        <v>3200</v>
      </c>
      <c r="AF76" s="8">
        <v>3200</v>
      </c>
      <c r="AG76" s="8">
        <v>12800</v>
      </c>
      <c r="AH76" s="8">
        <v>3200</v>
      </c>
      <c r="AI76" s="51">
        <v>16000</v>
      </c>
      <c r="AJ76" s="8">
        <v>6900</v>
      </c>
      <c r="AK76" s="8">
        <v>6900</v>
      </c>
      <c r="AL76" s="8">
        <v>6900</v>
      </c>
      <c r="AM76" s="8">
        <v>6900</v>
      </c>
      <c r="AN76" s="8">
        <v>27600</v>
      </c>
      <c r="AO76" s="8">
        <v>4600</v>
      </c>
      <c r="AP76" s="51">
        <v>32200</v>
      </c>
      <c r="AQ76" s="8">
        <v>140</v>
      </c>
      <c r="AR76" s="8">
        <v>160</v>
      </c>
      <c r="AS76" s="8">
        <v>160</v>
      </c>
      <c r="AT76" s="8">
        <v>140</v>
      </c>
      <c r="AU76" s="8">
        <v>600</v>
      </c>
      <c r="AV76" s="8">
        <v>100</v>
      </c>
      <c r="AW76" s="51">
        <v>700</v>
      </c>
      <c r="AX76" s="8">
        <v>23</v>
      </c>
      <c r="AY76" s="8">
        <v>23</v>
      </c>
      <c r="AZ76" s="8">
        <v>23</v>
      </c>
      <c r="BA76" s="8">
        <v>23</v>
      </c>
      <c r="BB76" s="8">
        <v>92</v>
      </c>
      <c r="BC76" s="8">
        <v>8</v>
      </c>
      <c r="BD76" s="51">
        <v>100</v>
      </c>
      <c r="BE76" s="8">
        <v>1600</v>
      </c>
      <c r="BF76" s="8">
        <v>1600</v>
      </c>
      <c r="BG76" s="8">
        <v>1600</v>
      </c>
      <c r="BH76" s="8">
        <v>1600</v>
      </c>
      <c r="BI76" s="8">
        <v>6400</v>
      </c>
      <c r="BJ76" s="8">
        <v>850</v>
      </c>
      <c r="BK76" s="51">
        <v>7250</v>
      </c>
      <c r="BL76" s="8"/>
      <c r="BM76" s="8"/>
      <c r="BN76" s="8"/>
      <c r="BO76" s="8"/>
      <c r="BP76" s="8"/>
      <c r="BQ76" s="8"/>
      <c r="BR76" s="51"/>
      <c r="BS76" s="8">
        <v>3400</v>
      </c>
      <c r="BT76" s="8">
        <v>3400</v>
      </c>
      <c r="BU76" s="8">
        <v>3400</v>
      </c>
      <c r="BV76" s="8">
        <v>3400</v>
      </c>
      <c r="BW76" s="8">
        <v>13600</v>
      </c>
      <c r="BX76" s="8">
        <v>3400</v>
      </c>
      <c r="BY76" s="51">
        <v>17000</v>
      </c>
      <c r="BZ76" s="8"/>
      <c r="CA76" s="8"/>
      <c r="CB76" s="8"/>
      <c r="CC76" s="8"/>
      <c r="CD76" s="8"/>
      <c r="CE76" s="8"/>
      <c r="CF76" s="51"/>
      <c r="CG76" s="8">
        <v>3400</v>
      </c>
      <c r="CH76" s="8">
        <v>3400</v>
      </c>
      <c r="CI76" s="8">
        <v>3400</v>
      </c>
      <c r="CJ76" s="8">
        <v>3500</v>
      </c>
      <c r="CK76" s="8">
        <v>13700</v>
      </c>
      <c r="CL76" s="8">
        <v>2300</v>
      </c>
      <c r="CM76" s="51">
        <v>16000</v>
      </c>
      <c r="CN76" s="8">
        <v>2800</v>
      </c>
      <c r="CO76" s="8">
        <v>2800</v>
      </c>
      <c r="CP76" s="8">
        <v>2800</v>
      </c>
      <c r="CQ76" s="8">
        <v>2800</v>
      </c>
      <c r="CR76" s="8">
        <v>11200</v>
      </c>
      <c r="CS76" s="8">
        <v>2800</v>
      </c>
      <c r="CT76" s="51">
        <v>14000</v>
      </c>
      <c r="CU76" s="8">
        <v>600</v>
      </c>
      <c r="CV76" s="8">
        <v>600</v>
      </c>
      <c r="CW76" s="8">
        <v>600</v>
      </c>
      <c r="CX76" s="8">
        <v>600</v>
      </c>
      <c r="CY76" s="8">
        <v>2400</v>
      </c>
      <c r="CZ76" s="8">
        <v>400</v>
      </c>
      <c r="DA76" s="51">
        <v>2800</v>
      </c>
      <c r="DB76" s="51"/>
      <c r="DC76" s="51"/>
      <c r="DD76" s="51"/>
      <c r="DE76" s="51"/>
      <c r="DF76" s="51"/>
      <c r="DG76" s="51"/>
      <c r="DH76" s="51"/>
      <c r="DI76" s="8">
        <v>1500</v>
      </c>
      <c r="DJ76" s="8">
        <v>1500</v>
      </c>
      <c r="DK76" s="8">
        <v>1500</v>
      </c>
      <c r="DL76" s="8">
        <v>1500</v>
      </c>
      <c r="DM76" s="8">
        <v>6000</v>
      </c>
      <c r="DN76" s="8">
        <v>1000</v>
      </c>
      <c r="DO76" s="51">
        <v>7000</v>
      </c>
      <c r="DP76" s="8">
        <v>5500</v>
      </c>
      <c r="DQ76" s="8">
        <v>5500</v>
      </c>
      <c r="DR76" s="8">
        <v>5500</v>
      </c>
      <c r="DS76" s="8">
        <v>5500</v>
      </c>
      <c r="DT76" s="8">
        <v>22000</v>
      </c>
      <c r="DU76" s="8">
        <v>3000</v>
      </c>
      <c r="DV76" s="51">
        <v>25000</v>
      </c>
      <c r="DW76" s="8">
        <v>1000</v>
      </c>
      <c r="DX76" s="8">
        <v>1000</v>
      </c>
      <c r="DY76" s="8">
        <v>1000</v>
      </c>
      <c r="DZ76" s="8">
        <v>1000</v>
      </c>
      <c r="EA76" s="8">
        <v>4000</v>
      </c>
      <c r="EB76" s="8">
        <v>1000</v>
      </c>
      <c r="EC76" s="51">
        <v>5000</v>
      </c>
      <c r="ED76" s="51"/>
      <c r="EE76" s="51"/>
      <c r="EF76" s="51"/>
      <c r="EG76" s="51"/>
      <c r="EH76" s="51"/>
      <c r="EI76" s="51"/>
      <c r="EJ76" s="51"/>
    </row>
    <row r="77" spans="1:140" ht="38.4" hidden="1" x14ac:dyDescent="0.3">
      <c r="A77" s="7">
        <v>72</v>
      </c>
      <c r="B77" s="7" t="s">
        <v>1133</v>
      </c>
      <c r="C77" s="13" t="s">
        <v>787</v>
      </c>
      <c r="D77" s="13" t="s">
        <v>788</v>
      </c>
      <c r="E77" s="13" t="s">
        <v>789</v>
      </c>
      <c r="F77" s="13" t="s">
        <v>790</v>
      </c>
      <c r="G77" s="13" t="s">
        <v>791</v>
      </c>
      <c r="H77" s="13" t="s">
        <v>39</v>
      </c>
      <c r="I77" s="13" t="s">
        <v>792</v>
      </c>
      <c r="J77" s="13" t="s">
        <v>793</v>
      </c>
      <c r="K77" s="13">
        <v>4</v>
      </c>
      <c r="L77" s="13" t="s">
        <v>28</v>
      </c>
      <c r="M77" s="14" t="s">
        <v>794</v>
      </c>
      <c r="N77" s="13" t="s">
        <v>110</v>
      </c>
      <c r="O77" s="13" t="s">
        <v>30</v>
      </c>
      <c r="P77" s="13" t="s">
        <v>44</v>
      </c>
      <c r="Q77" s="15">
        <v>1908035</v>
      </c>
      <c r="R77" s="15">
        <v>686</v>
      </c>
      <c r="S77" s="16">
        <v>1308912010</v>
      </c>
      <c r="T77" s="17" t="s">
        <v>112</v>
      </c>
      <c r="U77" s="17" t="s">
        <v>111</v>
      </c>
      <c r="V77" s="15">
        <v>150000</v>
      </c>
      <c r="W77" s="16">
        <v>150000</v>
      </c>
      <c r="X77" s="16">
        <v>150000</v>
      </c>
      <c r="Y77" s="16">
        <v>200000</v>
      </c>
      <c r="Z77" s="16">
        <v>650000</v>
      </c>
      <c r="AA77" s="16">
        <v>100000</v>
      </c>
      <c r="AB77" s="51">
        <v>750000</v>
      </c>
      <c r="AC77" s="8">
        <v>48000</v>
      </c>
      <c r="AD77" s="8">
        <v>48000</v>
      </c>
      <c r="AE77" s="8">
        <v>48000</v>
      </c>
      <c r="AF77" s="8">
        <v>48000</v>
      </c>
      <c r="AG77" s="8">
        <v>192000</v>
      </c>
      <c r="AH77" s="8">
        <v>48000</v>
      </c>
      <c r="AI77" s="51">
        <v>240000</v>
      </c>
      <c r="AJ77" s="8">
        <v>37500</v>
      </c>
      <c r="AK77" s="8">
        <v>37500</v>
      </c>
      <c r="AL77" s="8">
        <v>37500</v>
      </c>
      <c r="AM77" s="8">
        <v>37500</v>
      </c>
      <c r="AN77" s="8">
        <v>150000</v>
      </c>
      <c r="AO77" s="8">
        <v>25000</v>
      </c>
      <c r="AP77" s="51">
        <v>175000</v>
      </c>
      <c r="AQ77" s="8">
        <v>5250</v>
      </c>
      <c r="AR77" s="8">
        <v>4750</v>
      </c>
      <c r="AS77" s="8">
        <v>4750</v>
      </c>
      <c r="AT77" s="8">
        <v>4750</v>
      </c>
      <c r="AU77" s="8">
        <v>19500</v>
      </c>
      <c r="AV77" s="8">
        <v>3500</v>
      </c>
      <c r="AW77" s="51">
        <v>23000</v>
      </c>
      <c r="AX77" s="8"/>
      <c r="AY77" s="8"/>
      <c r="AZ77" s="8"/>
      <c r="BA77" s="8"/>
      <c r="BB77" s="8"/>
      <c r="BC77" s="8"/>
      <c r="BD77" s="51"/>
      <c r="BE77" s="8">
        <v>15000</v>
      </c>
      <c r="BF77" s="8">
        <v>15000</v>
      </c>
      <c r="BG77" s="8">
        <v>15000</v>
      </c>
      <c r="BH77" s="8">
        <v>15000</v>
      </c>
      <c r="BI77" s="8">
        <v>60000</v>
      </c>
      <c r="BJ77" s="8">
        <v>10000</v>
      </c>
      <c r="BK77" s="51">
        <v>70000</v>
      </c>
      <c r="BL77" s="8"/>
      <c r="BM77" s="8"/>
      <c r="BN77" s="8"/>
      <c r="BO77" s="8"/>
      <c r="BP77" s="8"/>
      <c r="BQ77" s="8"/>
      <c r="BR77" s="51"/>
      <c r="BS77" s="8">
        <v>44000</v>
      </c>
      <c r="BT77" s="8">
        <v>44000</v>
      </c>
      <c r="BU77" s="8">
        <v>44000</v>
      </c>
      <c r="BV77" s="8">
        <v>44000</v>
      </c>
      <c r="BW77" s="8">
        <v>176000</v>
      </c>
      <c r="BX77" s="8">
        <v>44000</v>
      </c>
      <c r="BY77" s="51">
        <v>220000</v>
      </c>
      <c r="BZ77" s="8"/>
      <c r="CA77" s="8"/>
      <c r="CB77" s="8"/>
      <c r="CC77" s="8"/>
      <c r="CD77" s="8"/>
      <c r="CE77" s="8"/>
      <c r="CF77" s="51"/>
      <c r="CG77" s="8"/>
      <c r="CH77" s="8"/>
      <c r="CI77" s="8"/>
      <c r="CJ77" s="8"/>
      <c r="CK77" s="8"/>
      <c r="CL77" s="8"/>
      <c r="CM77" s="51"/>
      <c r="CN77" s="8">
        <v>18000</v>
      </c>
      <c r="CO77" s="8">
        <v>18000</v>
      </c>
      <c r="CP77" s="8">
        <v>18000</v>
      </c>
      <c r="CQ77" s="8">
        <v>18000</v>
      </c>
      <c r="CR77" s="8">
        <v>72000</v>
      </c>
      <c r="CS77" s="8">
        <v>18000</v>
      </c>
      <c r="CT77" s="51">
        <v>90000</v>
      </c>
      <c r="CU77" s="51"/>
      <c r="CV77" s="51"/>
      <c r="CW77" s="51"/>
      <c r="CX77" s="51"/>
      <c r="CY77" s="51"/>
      <c r="CZ77" s="51"/>
      <c r="DA77" s="51"/>
      <c r="DB77" s="8">
        <v>6</v>
      </c>
      <c r="DC77" s="8">
        <v>8</v>
      </c>
      <c r="DD77" s="8">
        <v>8</v>
      </c>
      <c r="DE77" s="8">
        <v>8</v>
      </c>
      <c r="DF77" s="8">
        <v>30</v>
      </c>
      <c r="DG77" s="8">
        <v>5</v>
      </c>
      <c r="DH77" s="51">
        <v>35</v>
      </c>
      <c r="DI77" s="51"/>
      <c r="DJ77" s="51"/>
      <c r="DK77" s="51"/>
      <c r="DL77" s="51"/>
      <c r="DM77" s="51"/>
      <c r="DN77" s="51"/>
      <c r="DO77" s="51"/>
      <c r="DP77" s="8">
        <v>40000</v>
      </c>
      <c r="DQ77" s="8">
        <v>40000</v>
      </c>
      <c r="DR77" s="8">
        <v>40000</v>
      </c>
      <c r="DS77" s="8">
        <v>40000</v>
      </c>
      <c r="DT77" s="8">
        <v>160000</v>
      </c>
      <c r="DU77" s="8">
        <v>30000</v>
      </c>
      <c r="DV77" s="51">
        <v>190000</v>
      </c>
      <c r="DW77" s="8">
        <v>30000</v>
      </c>
      <c r="DX77" s="8">
        <v>30000</v>
      </c>
      <c r="DY77" s="8">
        <v>30000</v>
      </c>
      <c r="DZ77" s="8">
        <v>30000</v>
      </c>
      <c r="EA77" s="8">
        <v>120000</v>
      </c>
      <c r="EB77" s="8">
        <v>30000</v>
      </c>
      <c r="EC77" s="51">
        <v>150000</v>
      </c>
      <c r="ED77" s="51"/>
      <c r="EE77" s="51"/>
      <c r="EF77" s="51"/>
      <c r="EG77" s="51"/>
      <c r="EH77" s="51"/>
      <c r="EI77" s="51"/>
      <c r="EJ77" s="51"/>
    </row>
    <row r="78" spans="1:140" ht="48" hidden="1" x14ac:dyDescent="0.3">
      <c r="A78" s="7">
        <v>73</v>
      </c>
      <c r="B78" s="7" t="s">
        <v>1134</v>
      </c>
      <c r="C78" s="13" t="s">
        <v>622</v>
      </c>
      <c r="D78" s="13" t="s">
        <v>623</v>
      </c>
      <c r="E78" s="13" t="s">
        <v>624</v>
      </c>
      <c r="F78" s="13" t="s">
        <v>625</v>
      </c>
      <c r="G78" s="13" t="s">
        <v>626</v>
      </c>
      <c r="H78" s="13" t="s">
        <v>25</v>
      </c>
      <c r="I78" s="13" t="s">
        <v>127</v>
      </c>
      <c r="J78" s="13" t="s">
        <v>200</v>
      </c>
      <c r="K78" s="13">
        <v>4</v>
      </c>
      <c r="L78" s="13" t="s">
        <v>28</v>
      </c>
      <c r="M78" s="14">
        <v>893110220723</v>
      </c>
      <c r="N78" s="13" t="s">
        <v>627</v>
      </c>
      <c r="O78" s="13" t="s">
        <v>30</v>
      </c>
      <c r="P78" s="13" t="s">
        <v>31</v>
      </c>
      <c r="Q78" s="15">
        <v>1145100</v>
      </c>
      <c r="R78" s="15">
        <v>1785</v>
      </c>
      <c r="S78" s="16">
        <v>2044003500</v>
      </c>
      <c r="T78" s="17" t="s">
        <v>629</v>
      </c>
      <c r="U78" s="17" t="s">
        <v>628</v>
      </c>
      <c r="V78" s="17"/>
      <c r="W78" s="17"/>
      <c r="X78" s="17"/>
      <c r="Y78" s="17"/>
      <c r="Z78" s="17"/>
      <c r="AA78" s="17"/>
      <c r="AB78" s="51"/>
      <c r="AC78" s="8"/>
      <c r="AD78" s="8"/>
      <c r="AE78" s="8"/>
      <c r="AF78" s="8"/>
      <c r="AG78" s="8"/>
      <c r="AH78" s="8"/>
      <c r="AI78" s="51"/>
      <c r="AJ78" s="8">
        <v>55000</v>
      </c>
      <c r="AK78" s="8">
        <v>55000</v>
      </c>
      <c r="AL78" s="8">
        <v>55000</v>
      </c>
      <c r="AM78" s="8">
        <v>55000</v>
      </c>
      <c r="AN78" s="8">
        <v>220000</v>
      </c>
      <c r="AO78" s="8">
        <v>30000</v>
      </c>
      <c r="AP78" s="51">
        <v>250000</v>
      </c>
      <c r="AQ78" s="8">
        <v>100</v>
      </c>
      <c r="AR78" s="8">
        <v>100</v>
      </c>
      <c r="AS78" s="8">
        <v>100</v>
      </c>
      <c r="AT78" s="8">
        <v>100</v>
      </c>
      <c r="AU78" s="8">
        <v>400</v>
      </c>
      <c r="AV78" s="8">
        <v>100</v>
      </c>
      <c r="AW78" s="51">
        <v>500</v>
      </c>
      <c r="AX78" s="8"/>
      <c r="AY78" s="8"/>
      <c r="AZ78" s="8"/>
      <c r="BA78" s="8"/>
      <c r="BB78" s="8"/>
      <c r="BC78" s="8"/>
      <c r="BD78" s="51"/>
      <c r="BE78" s="8">
        <v>11000</v>
      </c>
      <c r="BF78" s="8">
        <v>11000</v>
      </c>
      <c r="BG78" s="8">
        <v>11000</v>
      </c>
      <c r="BH78" s="8">
        <v>11000</v>
      </c>
      <c r="BI78" s="8">
        <v>44000</v>
      </c>
      <c r="BJ78" s="8">
        <v>6000</v>
      </c>
      <c r="BK78" s="51">
        <v>50000</v>
      </c>
      <c r="BL78" s="8"/>
      <c r="BM78" s="8"/>
      <c r="BN78" s="8"/>
      <c r="BO78" s="8"/>
      <c r="BP78" s="8"/>
      <c r="BQ78" s="8"/>
      <c r="BR78" s="51"/>
      <c r="BS78" s="8">
        <v>20000</v>
      </c>
      <c r="BT78" s="8">
        <v>20000</v>
      </c>
      <c r="BU78" s="8">
        <v>20000</v>
      </c>
      <c r="BV78" s="8">
        <v>20000</v>
      </c>
      <c r="BW78" s="8">
        <v>80000</v>
      </c>
      <c r="BX78" s="8">
        <v>20000</v>
      </c>
      <c r="BY78" s="51">
        <v>100000</v>
      </c>
      <c r="BZ78" s="8"/>
      <c r="CA78" s="8"/>
      <c r="CB78" s="8"/>
      <c r="CC78" s="8"/>
      <c r="CD78" s="8"/>
      <c r="CE78" s="8"/>
      <c r="CF78" s="51"/>
      <c r="CG78" s="8">
        <v>21500</v>
      </c>
      <c r="CH78" s="8">
        <v>21500</v>
      </c>
      <c r="CI78" s="8">
        <v>21500</v>
      </c>
      <c r="CJ78" s="8">
        <v>21500</v>
      </c>
      <c r="CK78" s="8">
        <v>86000</v>
      </c>
      <c r="CL78" s="8">
        <v>14000</v>
      </c>
      <c r="CM78" s="51">
        <v>100000</v>
      </c>
      <c r="CN78" s="8">
        <v>69000</v>
      </c>
      <c r="CO78" s="8">
        <v>69000</v>
      </c>
      <c r="CP78" s="8">
        <v>69000</v>
      </c>
      <c r="CQ78" s="8">
        <v>69000</v>
      </c>
      <c r="CR78" s="8">
        <v>276000</v>
      </c>
      <c r="CS78" s="8">
        <v>72000</v>
      </c>
      <c r="CT78" s="51">
        <v>348000</v>
      </c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8">
        <v>10000</v>
      </c>
      <c r="DQ78" s="8">
        <v>10000</v>
      </c>
      <c r="DR78" s="8">
        <v>10000</v>
      </c>
      <c r="DS78" s="8">
        <v>10000</v>
      </c>
      <c r="DT78" s="8">
        <v>40000</v>
      </c>
      <c r="DU78" s="8">
        <v>6600</v>
      </c>
      <c r="DV78" s="51">
        <v>46600</v>
      </c>
      <c r="DW78" s="8">
        <v>40000</v>
      </c>
      <c r="DX78" s="8">
        <v>40000</v>
      </c>
      <c r="DY78" s="8">
        <v>40000</v>
      </c>
      <c r="DZ78" s="8">
        <v>40000</v>
      </c>
      <c r="EA78" s="8">
        <v>160000</v>
      </c>
      <c r="EB78" s="8">
        <v>40000</v>
      </c>
      <c r="EC78" s="51">
        <v>200000</v>
      </c>
      <c r="ED78" s="8">
        <v>10000</v>
      </c>
      <c r="EE78" s="8">
        <v>10000</v>
      </c>
      <c r="EF78" s="8">
        <v>10000</v>
      </c>
      <c r="EG78" s="8">
        <v>13000</v>
      </c>
      <c r="EH78" s="8">
        <v>43000</v>
      </c>
      <c r="EI78" s="8">
        <v>7000</v>
      </c>
      <c r="EJ78" s="51">
        <v>50000</v>
      </c>
    </row>
    <row r="79" spans="1:140" ht="38.4" hidden="1" x14ac:dyDescent="0.3">
      <c r="A79" s="7">
        <v>74</v>
      </c>
      <c r="B79" s="7" t="s">
        <v>1135</v>
      </c>
      <c r="C79" s="13" t="s">
        <v>890</v>
      </c>
      <c r="D79" s="13" t="s">
        <v>891</v>
      </c>
      <c r="E79" s="13" t="s">
        <v>892</v>
      </c>
      <c r="F79" s="13" t="s">
        <v>884</v>
      </c>
      <c r="G79" s="13" t="s">
        <v>413</v>
      </c>
      <c r="H79" s="13" t="s">
        <v>25</v>
      </c>
      <c r="I79" s="13" t="s">
        <v>199</v>
      </c>
      <c r="J79" s="13" t="s">
        <v>200</v>
      </c>
      <c r="K79" s="13">
        <v>4</v>
      </c>
      <c r="L79" s="13" t="s">
        <v>28</v>
      </c>
      <c r="M79" s="14" t="s">
        <v>893</v>
      </c>
      <c r="N79" s="13" t="s">
        <v>627</v>
      </c>
      <c r="O79" s="13" t="s">
        <v>30</v>
      </c>
      <c r="P79" s="13" t="s">
        <v>31</v>
      </c>
      <c r="Q79" s="15">
        <v>854000</v>
      </c>
      <c r="R79" s="15">
        <v>2499</v>
      </c>
      <c r="S79" s="16">
        <v>2134146000</v>
      </c>
      <c r="T79" s="17" t="s">
        <v>629</v>
      </c>
      <c r="U79" s="17" t="s">
        <v>628</v>
      </c>
      <c r="V79" s="15">
        <v>25000</v>
      </c>
      <c r="W79" s="16">
        <v>25000</v>
      </c>
      <c r="X79" s="16">
        <v>25000</v>
      </c>
      <c r="Y79" s="16">
        <v>25000</v>
      </c>
      <c r="Z79" s="16">
        <v>100000</v>
      </c>
      <c r="AA79" s="16">
        <v>150000</v>
      </c>
      <c r="AB79" s="51">
        <v>250000</v>
      </c>
      <c r="AC79" s="8"/>
      <c r="AD79" s="8"/>
      <c r="AE79" s="8"/>
      <c r="AF79" s="8"/>
      <c r="AG79" s="8"/>
      <c r="AH79" s="8"/>
      <c r="AI79" s="51"/>
      <c r="AJ79" s="8">
        <v>20000</v>
      </c>
      <c r="AK79" s="8">
        <v>20000</v>
      </c>
      <c r="AL79" s="8">
        <v>20000</v>
      </c>
      <c r="AM79" s="8">
        <v>20000</v>
      </c>
      <c r="AN79" s="8">
        <v>80000</v>
      </c>
      <c r="AO79" s="8">
        <v>12000</v>
      </c>
      <c r="AP79" s="51">
        <v>92000</v>
      </c>
      <c r="AQ79" s="8"/>
      <c r="AR79" s="8"/>
      <c r="AS79" s="8"/>
      <c r="AT79" s="8"/>
      <c r="AU79" s="8"/>
      <c r="AV79" s="8"/>
      <c r="AW79" s="51"/>
      <c r="AX79" s="8"/>
      <c r="AY79" s="8"/>
      <c r="AZ79" s="8"/>
      <c r="BA79" s="8"/>
      <c r="BB79" s="8"/>
      <c r="BC79" s="8"/>
      <c r="BD79" s="51"/>
      <c r="BE79" s="8">
        <v>16000</v>
      </c>
      <c r="BF79" s="8">
        <v>16000</v>
      </c>
      <c r="BG79" s="8">
        <v>16000</v>
      </c>
      <c r="BH79" s="8">
        <v>16000</v>
      </c>
      <c r="BI79" s="8">
        <v>64000</v>
      </c>
      <c r="BJ79" s="8">
        <v>11000</v>
      </c>
      <c r="BK79" s="51">
        <v>75000</v>
      </c>
      <c r="BL79" s="8"/>
      <c r="BM79" s="8"/>
      <c r="BN79" s="8"/>
      <c r="BO79" s="8"/>
      <c r="BP79" s="8"/>
      <c r="BQ79" s="8"/>
      <c r="BR79" s="51"/>
      <c r="BS79" s="8">
        <v>24000</v>
      </c>
      <c r="BT79" s="8">
        <v>24000</v>
      </c>
      <c r="BU79" s="8">
        <v>24000</v>
      </c>
      <c r="BV79" s="8">
        <v>24000</v>
      </c>
      <c r="BW79" s="8">
        <v>96000</v>
      </c>
      <c r="BX79" s="8">
        <v>24000</v>
      </c>
      <c r="BY79" s="51">
        <v>120000</v>
      </c>
      <c r="BZ79" s="8"/>
      <c r="CA79" s="8"/>
      <c r="CB79" s="8"/>
      <c r="CC79" s="8"/>
      <c r="CD79" s="8"/>
      <c r="CE79" s="8"/>
      <c r="CF79" s="51"/>
      <c r="CG79" s="8">
        <v>21450</v>
      </c>
      <c r="CH79" s="8">
        <v>21450</v>
      </c>
      <c r="CI79" s="8">
        <v>21450</v>
      </c>
      <c r="CJ79" s="8">
        <v>21450</v>
      </c>
      <c r="CK79" s="8">
        <v>85800</v>
      </c>
      <c r="CL79" s="8">
        <v>14200</v>
      </c>
      <c r="CM79" s="51">
        <v>100000</v>
      </c>
      <c r="CN79" s="8">
        <v>17000</v>
      </c>
      <c r="CO79" s="8">
        <v>17000</v>
      </c>
      <c r="CP79" s="8">
        <v>17000</v>
      </c>
      <c r="CQ79" s="8">
        <v>17000</v>
      </c>
      <c r="CR79" s="8">
        <v>68000</v>
      </c>
      <c r="CS79" s="8">
        <v>12000.000000000015</v>
      </c>
      <c r="CT79" s="51">
        <v>80000.000000000015</v>
      </c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8">
        <v>1000</v>
      </c>
      <c r="DJ79" s="8">
        <v>1000</v>
      </c>
      <c r="DK79" s="8">
        <v>1000</v>
      </c>
      <c r="DL79" s="8">
        <v>2000</v>
      </c>
      <c r="DM79" s="8">
        <v>5000</v>
      </c>
      <c r="DN79" s="8">
        <v>2000</v>
      </c>
      <c r="DO79" s="51">
        <v>7000</v>
      </c>
      <c r="DP79" s="51"/>
      <c r="DQ79" s="51"/>
      <c r="DR79" s="51"/>
      <c r="DS79" s="51"/>
      <c r="DT79" s="51"/>
      <c r="DU79" s="51"/>
      <c r="DV79" s="51"/>
      <c r="DW79" s="8">
        <v>16000</v>
      </c>
      <c r="DX79" s="8">
        <v>16000</v>
      </c>
      <c r="DY79" s="8">
        <v>16000</v>
      </c>
      <c r="DZ79" s="8">
        <v>16000</v>
      </c>
      <c r="EA79" s="8">
        <v>64000</v>
      </c>
      <c r="EB79" s="8">
        <v>16000</v>
      </c>
      <c r="EC79" s="51">
        <v>80000</v>
      </c>
      <c r="ED79" s="8">
        <v>10000</v>
      </c>
      <c r="EE79" s="8">
        <v>10000</v>
      </c>
      <c r="EF79" s="8">
        <v>10000</v>
      </c>
      <c r="EG79" s="8">
        <v>13000</v>
      </c>
      <c r="EH79" s="8">
        <v>43000</v>
      </c>
      <c r="EI79" s="8">
        <v>7000</v>
      </c>
      <c r="EJ79" s="51">
        <v>50000</v>
      </c>
    </row>
    <row r="80" spans="1:140" ht="38.4" hidden="1" x14ac:dyDescent="0.3">
      <c r="A80" s="7">
        <v>75</v>
      </c>
      <c r="B80" s="7" t="s">
        <v>1136</v>
      </c>
      <c r="C80" s="13" t="s">
        <v>922</v>
      </c>
      <c r="D80" s="13" t="s">
        <v>923</v>
      </c>
      <c r="E80" s="13" t="s">
        <v>924</v>
      </c>
      <c r="F80" s="13" t="s">
        <v>925</v>
      </c>
      <c r="G80" s="13" t="s">
        <v>926</v>
      </c>
      <c r="H80" s="13" t="s">
        <v>25</v>
      </c>
      <c r="I80" s="13" t="s">
        <v>244</v>
      </c>
      <c r="J80" s="13" t="s">
        <v>927</v>
      </c>
      <c r="K80" s="13">
        <v>4</v>
      </c>
      <c r="L80" s="13" t="s">
        <v>28</v>
      </c>
      <c r="M80" s="14">
        <v>893110003823</v>
      </c>
      <c r="N80" s="13" t="s">
        <v>928</v>
      </c>
      <c r="O80" s="13" t="s">
        <v>30</v>
      </c>
      <c r="P80" s="13" t="s">
        <v>31</v>
      </c>
      <c r="Q80" s="15">
        <v>718600</v>
      </c>
      <c r="R80" s="15">
        <v>1890</v>
      </c>
      <c r="S80" s="16">
        <v>1358154000</v>
      </c>
      <c r="T80" s="17" t="s">
        <v>629</v>
      </c>
      <c r="U80" s="17" t="s">
        <v>628</v>
      </c>
      <c r="V80" s="15">
        <v>12500</v>
      </c>
      <c r="W80" s="16">
        <v>12500</v>
      </c>
      <c r="X80" s="16">
        <v>12500</v>
      </c>
      <c r="Y80" s="16">
        <v>12500</v>
      </c>
      <c r="Z80" s="16">
        <v>50000</v>
      </c>
      <c r="AA80" s="16">
        <v>8000</v>
      </c>
      <c r="AB80" s="51">
        <v>58000</v>
      </c>
      <c r="AC80" s="8"/>
      <c r="AD80" s="8"/>
      <c r="AE80" s="8"/>
      <c r="AF80" s="8"/>
      <c r="AG80" s="8"/>
      <c r="AH80" s="8"/>
      <c r="AI80" s="51"/>
      <c r="AJ80" s="8">
        <v>30000</v>
      </c>
      <c r="AK80" s="8">
        <v>30000</v>
      </c>
      <c r="AL80" s="8">
        <v>30000</v>
      </c>
      <c r="AM80" s="8">
        <v>30000</v>
      </c>
      <c r="AN80" s="8">
        <v>120000</v>
      </c>
      <c r="AO80" s="8">
        <v>20000</v>
      </c>
      <c r="AP80" s="51">
        <v>140000</v>
      </c>
      <c r="AQ80" s="8"/>
      <c r="AR80" s="8"/>
      <c r="AS80" s="8"/>
      <c r="AT80" s="8"/>
      <c r="AU80" s="8"/>
      <c r="AV80" s="8"/>
      <c r="AW80" s="51"/>
      <c r="AX80" s="8"/>
      <c r="AY80" s="8"/>
      <c r="AZ80" s="8"/>
      <c r="BA80" s="8"/>
      <c r="BB80" s="8"/>
      <c r="BC80" s="8"/>
      <c r="BD80" s="51"/>
      <c r="BE80" s="8">
        <v>17000</v>
      </c>
      <c r="BF80" s="8">
        <v>15000</v>
      </c>
      <c r="BG80" s="8">
        <v>17000</v>
      </c>
      <c r="BH80" s="8">
        <v>17000</v>
      </c>
      <c r="BI80" s="8">
        <v>66000</v>
      </c>
      <c r="BJ80" s="8">
        <v>14000</v>
      </c>
      <c r="BK80" s="51">
        <v>80000</v>
      </c>
      <c r="BL80" s="8"/>
      <c r="BM80" s="8"/>
      <c r="BN80" s="8"/>
      <c r="BO80" s="8"/>
      <c r="BP80" s="8"/>
      <c r="BQ80" s="8"/>
      <c r="BR80" s="51"/>
      <c r="BS80" s="8">
        <v>16800</v>
      </c>
      <c r="BT80" s="8">
        <v>16800</v>
      </c>
      <c r="BU80" s="8">
        <v>16800</v>
      </c>
      <c r="BV80" s="8">
        <v>16800</v>
      </c>
      <c r="BW80" s="8">
        <v>67200</v>
      </c>
      <c r="BX80" s="8">
        <v>16800</v>
      </c>
      <c r="BY80" s="51">
        <v>84000</v>
      </c>
      <c r="BZ80" s="8"/>
      <c r="CA80" s="8"/>
      <c r="CB80" s="8"/>
      <c r="CC80" s="8"/>
      <c r="CD80" s="8"/>
      <c r="CE80" s="8"/>
      <c r="CF80" s="51"/>
      <c r="CG80" s="8">
        <v>17100</v>
      </c>
      <c r="CH80" s="8">
        <v>17150</v>
      </c>
      <c r="CI80" s="8">
        <v>17150</v>
      </c>
      <c r="CJ80" s="8">
        <v>17150</v>
      </c>
      <c r="CK80" s="8">
        <v>68550</v>
      </c>
      <c r="CL80" s="8">
        <v>11450</v>
      </c>
      <c r="CM80" s="51">
        <v>80000</v>
      </c>
      <c r="CN80" s="8">
        <v>21000</v>
      </c>
      <c r="CO80" s="8">
        <v>21000</v>
      </c>
      <c r="CP80" s="8">
        <v>21000</v>
      </c>
      <c r="CQ80" s="8">
        <v>21000</v>
      </c>
      <c r="CR80" s="8">
        <v>84000</v>
      </c>
      <c r="CS80" s="8">
        <v>16000</v>
      </c>
      <c r="CT80" s="51">
        <v>100000</v>
      </c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8">
        <v>25000</v>
      </c>
      <c r="DQ80" s="8">
        <v>25000</v>
      </c>
      <c r="DR80" s="8">
        <v>25000</v>
      </c>
      <c r="DS80" s="8">
        <v>25000</v>
      </c>
      <c r="DT80" s="8">
        <v>100000</v>
      </c>
      <c r="DU80" s="8">
        <v>16600</v>
      </c>
      <c r="DV80" s="51">
        <v>116600</v>
      </c>
      <c r="DW80" s="51"/>
      <c r="DX80" s="51"/>
      <c r="DY80" s="51"/>
      <c r="DZ80" s="51"/>
      <c r="EA80" s="51"/>
      <c r="EB80" s="51"/>
      <c r="EC80" s="51"/>
      <c r="ED80" s="8">
        <v>12000</v>
      </c>
      <c r="EE80" s="8">
        <v>12000</v>
      </c>
      <c r="EF80" s="8">
        <v>14000</v>
      </c>
      <c r="EG80" s="8">
        <v>14000</v>
      </c>
      <c r="EH80" s="8">
        <v>52000</v>
      </c>
      <c r="EI80" s="8">
        <v>8000</v>
      </c>
      <c r="EJ80" s="51">
        <v>60000</v>
      </c>
    </row>
    <row r="81" spans="1:140" ht="57.6" hidden="1" x14ac:dyDescent="0.3">
      <c r="A81" s="7">
        <v>76</v>
      </c>
      <c r="B81" s="7" t="s">
        <v>1137</v>
      </c>
      <c r="C81" s="13" t="s">
        <v>1008</v>
      </c>
      <c r="D81" s="13" t="s">
        <v>1009</v>
      </c>
      <c r="E81" s="13" t="s">
        <v>1010</v>
      </c>
      <c r="F81" s="13" t="s">
        <v>1011</v>
      </c>
      <c r="G81" s="13" t="s">
        <v>1012</v>
      </c>
      <c r="H81" s="13" t="s">
        <v>25</v>
      </c>
      <c r="I81" s="13" t="s">
        <v>199</v>
      </c>
      <c r="J81" s="13" t="s">
        <v>293</v>
      </c>
      <c r="K81" s="13">
        <v>3</v>
      </c>
      <c r="L81" s="13" t="s">
        <v>28</v>
      </c>
      <c r="M81" s="14" t="s">
        <v>1013</v>
      </c>
      <c r="N81" s="13" t="s">
        <v>1014</v>
      </c>
      <c r="O81" s="13" t="s">
        <v>30</v>
      </c>
      <c r="P81" s="13" t="s">
        <v>31</v>
      </c>
      <c r="Q81" s="15">
        <v>1055000</v>
      </c>
      <c r="R81" s="15">
        <v>3780</v>
      </c>
      <c r="S81" s="16">
        <v>3987900000</v>
      </c>
      <c r="T81" s="17" t="s">
        <v>629</v>
      </c>
      <c r="U81" s="17" t="s">
        <v>628</v>
      </c>
      <c r="V81" s="15">
        <v>50000</v>
      </c>
      <c r="W81" s="16">
        <v>50000</v>
      </c>
      <c r="X81" s="16">
        <v>50000</v>
      </c>
      <c r="Y81" s="16">
        <v>50000</v>
      </c>
      <c r="Z81" s="16">
        <v>200000</v>
      </c>
      <c r="AA81" s="16">
        <v>30000</v>
      </c>
      <c r="AB81" s="51">
        <v>230000</v>
      </c>
      <c r="AC81" s="8"/>
      <c r="AD81" s="8"/>
      <c r="AE81" s="8"/>
      <c r="AF81" s="8"/>
      <c r="AG81" s="8"/>
      <c r="AH81" s="8"/>
      <c r="AI81" s="51"/>
      <c r="AJ81" s="8"/>
      <c r="AK81" s="8"/>
      <c r="AL81" s="8"/>
      <c r="AM81" s="8"/>
      <c r="AN81" s="8"/>
      <c r="AO81" s="8"/>
      <c r="AP81" s="51"/>
      <c r="AQ81" s="8"/>
      <c r="AR81" s="8"/>
      <c r="AS81" s="8"/>
      <c r="AT81" s="8"/>
      <c r="AU81" s="8"/>
      <c r="AV81" s="8"/>
      <c r="AW81" s="51"/>
      <c r="AX81" s="8"/>
      <c r="AY81" s="8"/>
      <c r="AZ81" s="8"/>
      <c r="BA81" s="8"/>
      <c r="BB81" s="8"/>
      <c r="BC81" s="8"/>
      <c r="BD81" s="51"/>
      <c r="BE81" s="8">
        <v>11000</v>
      </c>
      <c r="BF81" s="8">
        <v>11000</v>
      </c>
      <c r="BG81" s="8">
        <v>11000</v>
      </c>
      <c r="BH81" s="8">
        <v>11000</v>
      </c>
      <c r="BI81" s="8">
        <v>44000</v>
      </c>
      <c r="BJ81" s="8">
        <v>6000</v>
      </c>
      <c r="BK81" s="51">
        <v>50000</v>
      </c>
      <c r="BL81" s="8">
        <v>14000</v>
      </c>
      <c r="BM81" s="8">
        <v>14000</v>
      </c>
      <c r="BN81" s="8">
        <v>14000</v>
      </c>
      <c r="BO81" s="8">
        <v>14000</v>
      </c>
      <c r="BP81" s="8">
        <v>56000</v>
      </c>
      <c r="BQ81" s="8">
        <v>14000</v>
      </c>
      <c r="BR81" s="51">
        <v>70000</v>
      </c>
      <c r="BS81" s="8">
        <v>34000</v>
      </c>
      <c r="BT81" s="8">
        <v>34000</v>
      </c>
      <c r="BU81" s="8">
        <v>34000</v>
      </c>
      <c r="BV81" s="8">
        <v>34000</v>
      </c>
      <c r="BW81" s="8">
        <v>136000</v>
      </c>
      <c r="BX81" s="8">
        <v>34000</v>
      </c>
      <c r="BY81" s="51">
        <v>170000</v>
      </c>
      <c r="BZ81" s="8"/>
      <c r="CA81" s="8"/>
      <c r="CB81" s="8"/>
      <c r="CC81" s="8"/>
      <c r="CD81" s="8"/>
      <c r="CE81" s="8"/>
      <c r="CF81" s="51"/>
      <c r="CG81" s="8">
        <v>30000</v>
      </c>
      <c r="CH81" s="8">
        <v>30000</v>
      </c>
      <c r="CI81" s="8">
        <v>30000</v>
      </c>
      <c r="CJ81" s="8">
        <v>30000</v>
      </c>
      <c r="CK81" s="8">
        <v>120000</v>
      </c>
      <c r="CL81" s="8">
        <v>20000</v>
      </c>
      <c r="CM81" s="51">
        <v>140000</v>
      </c>
      <c r="CN81" s="8">
        <v>14000</v>
      </c>
      <c r="CO81" s="8">
        <v>14000</v>
      </c>
      <c r="CP81" s="8">
        <v>14000</v>
      </c>
      <c r="CQ81" s="8">
        <v>14000</v>
      </c>
      <c r="CR81" s="8">
        <v>56000</v>
      </c>
      <c r="CS81" s="8">
        <v>14000</v>
      </c>
      <c r="CT81" s="51">
        <v>70000</v>
      </c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8">
        <v>15000</v>
      </c>
      <c r="DJ81" s="8">
        <v>15000</v>
      </c>
      <c r="DK81" s="8">
        <v>15000</v>
      </c>
      <c r="DL81" s="8">
        <v>20000</v>
      </c>
      <c r="DM81" s="8">
        <v>65000</v>
      </c>
      <c r="DN81" s="8">
        <v>15000</v>
      </c>
      <c r="DO81" s="51">
        <v>80000</v>
      </c>
      <c r="DP81" s="8">
        <v>15000</v>
      </c>
      <c r="DQ81" s="8">
        <v>15000</v>
      </c>
      <c r="DR81" s="8">
        <v>15000</v>
      </c>
      <c r="DS81" s="8">
        <v>15000</v>
      </c>
      <c r="DT81" s="8">
        <v>60000</v>
      </c>
      <c r="DU81" s="8">
        <v>10000</v>
      </c>
      <c r="DV81" s="51">
        <v>70000</v>
      </c>
      <c r="DW81" s="8">
        <v>15000</v>
      </c>
      <c r="DX81" s="8">
        <v>15000</v>
      </c>
      <c r="DY81" s="8">
        <v>15000</v>
      </c>
      <c r="DZ81" s="8">
        <v>15000</v>
      </c>
      <c r="EA81" s="8">
        <v>60000</v>
      </c>
      <c r="EB81" s="8">
        <v>15000</v>
      </c>
      <c r="EC81" s="51">
        <v>75000</v>
      </c>
      <c r="ED81" s="8">
        <v>20000</v>
      </c>
      <c r="EE81" s="8">
        <v>20000</v>
      </c>
      <c r="EF81" s="8">
        <v>22000</v>
      </c>
      <c r="EG81" s="8">
        <v>23000</v>
      </c>
      <c r="EH81" s="8">
        <v>85000</v>
      </c>
      <c r="EI81" s="8">
        <v>15000</v>
      </c>
      <c r="EJ81" s="51">
        <v>100000</v>
      </c>
    </row>
    <row r="82" spans="1:140" ht="28.8" hidden="1" x14ac:dyDescent="0.3">
      <c r="A82" s="7">
        <v>77</v>
      </c>
      <c r="B82" s="7" t="s">
        <v>1138</v>
      </c>
      <c r="C82" s="13" t="s">
        <v>445</v>
      </c>
      <c r="D82" s="13" t="s">
        <v>446</v>
      </c>
      <c r="E82" s="13" t="s">
        <v>447</v>
      </c>
      <c r="F82" s="13" t="s">
        <v>448</v>
      </c>
      <c r="G82" s="13" t="s">
        <v>449</v>
      </c>
      <c r="H82" s="13" t="s">
        <v>25</v>
      </c>
      <c r="I82" s="13" t="s">
        <v>450</v>
      </c>
      <c r="J82" s="13" t="s">
        <v>451</v>
      </c>
      <c r="K82" s="13" t="s">
        <v>435</v>
      </c>
      <c r="L82" s="13" t="s">
        <v>42</v>
      </c>
      <c r="M82" s="14" t="s">
        <v>452</v>
      </c>
      <c r="N82" s="13" t="s">
        <v>453</v>
      </c>
      <c r="O82" s="13" t="s">
        <v>454</v>
      </c>
      <c r="P82" s="13" t="s">
        <v>31</v>
      </c>
      <c r="Q82" s="15">
        <v>827000</v>
      </c>
      <c r="R82" s="15">
        <v>2599</v>
      </c>
      <c r="S82" s="16">
        <v>2149373000</v>
      </c>
      <c r="T82" s="17" t="s">
        <v>456</v>
      </c>
      <c r="U82" s="17" t="s">
        <v>455</v>
      </c>
      <c r="V82" s="17"/>
      <c r="W82" s="17"/>
      <c r="X82" s="17"/>
      <c r="Y82" s="17"/>
      <c r="Z82" s="17"/>
      <c r="AA82" s="17"/>
      <c r="AB82" s="51"/>
      <c r="AC82" s="8"/>
      <c r="AD82" s="8"/>
      <c r="AE82" s="8"/>
      <c r="AF82" s="8"/>
      <c r="AG82" s="8"/>
      <c r="AH82" s="8"/>
      <c r="AI82" s="51"/>
      <c r="AJ82" s="8">
        <v>27000</v>
      </c>
      <c r="AK82" s="8">
        <v>27000</v>
      </c>
      <c r="AL82" s="8">
        <v>27000</v>
      </c>
      <c r="AM82" s="8">
        <v>27000</v>
      </c>
      <c r="AN82" s="8">
        <v>108000</v>
      </c>
      <c r="AO82" s="8">
        <v>18000</v>
      </c>
      <c r="AP82" s="51">
        <v>126000</v>
      </c>
      <c r="AQ82" s="8"/>
      <c r="AR82" s="8"/>
      <c r="AS82" s="8"/>
      <c r="AT82" s="8"/>
      <c r="AU82" s="8"/>
      <c r="AV82" s="8"/>
      <c r="AW82" s="51"/>
      <c r="AX82" s="8">
        <v>4500</v>
      </c>
      <c r="AY82" s="8">
        <v>4500</v>
      </c>
      <c r="AZ82" s="8">
        <v>4500</v>
      </c>
      <c r="BA82" s="8">
        <v>4500</v>
      </c>
      <c r="BB82" s="8">
        <v>18000</v>
      </c>
      <c r="BC82" s="8">
        <v>3000</v>
      </c>
      <c r="BD82" s="51">
        <v>21000</v>
      </c>
      <c r="BE82" s="8">
        <v>11000</v>
      </c>
      <c r="BF82" s="8">
        <v>11000</v>
      </c>
      <c r="BG82" s="8">
        <v>11000</v>
      </c>
      <c r="BH82" s="8">
        <v>11000</v>
      </c>
      <c r="BI82" s="8">
        <v>44000</v>
      </c>
      <c r="BJ82" s="8">
        <v>6000</v>
      </c>
      <c r="BK82" s="51">
        <v>50000</v>
      </c>
      <c r="BL82" s="8"/>
      <c r="BM82" s="8"/>
      <c r="BN82" s="8"/>
      <c r="BO82" s="8"/>
      <c r="BP82" s="8"/>
      <c r="BQ82" s="8"/>
      <c r="BR82" s="51"/>
      <c r="BS82" s="8">
        <v>6000</v>
      </c>
      <c r="BT82" s="8">
        <v>6000</v>
      </c>
      <c r="BU82" s="8">
        <v>6000</v>
      </c>
      <c r="BV82" s="8">
        <v>6000</v>
      </c>
      <c r="BW82" s="8">
        <v>24000</v>
      </c>
      <c r="BX82" s="8">
        <v>6000</v>
      </c>
      <c r="BY82" s="51">
        <v>30000</v>
      </c>
      <c r="BZ82" s="8"/>
      <c r="CA82" s="8"/>
      <c r="CB82" s="8"/>
      <c r="CC82" s="8"/>
      <c r="CD82" s="8"/>
      <c r="CE82" s="8"/>
      <c r="CF82" s="51"/>
      <c r="CG82" s="8">
        <v>107000</v>
      </c>
      <c r="CH82" s="8">
        <v>107000</v>
      </c>
      <c r="CI82" s="8">
        <v>107000</v>
      </c>
      <c r="CJ82" s="8">
        <v>107000</v>
      </c>
      <c r="CK82" s="8">
        <v>428000</v>
      </c>
      <c r="CL82" s="8">
        <v>72000</v>
      </c>
      <c r="CM82" s="51">
        <v>500000</v>
      </c>
      <c r="CN82" s="8"/>
      <c r="CO82" s="8"/>
      <c r="CP82" s="8"/>
      <c r="CQ82" s="8"/>
      <c r="CR82" s="8"/>
      <c r="CS82" s="8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8">
        <v>20000</v>
      </c>
      <c r="DX82" s="8">
        <v>20000</v>
      </c>
      <c r="DY82" s="8">
        <v>20000</v>
      </c>
      <c r="DZ82" s="8">
        <v>20000</v>
      </c>
      <c r="EA82" s="8">
        <v>80000</v>
      </c>
      <c r="EB82" s="8">
        <v>20000</v>
      </c>
      <c r="EC82" s="51">
        <v>100000</v>
      </c>
      <c r="ED82" s="51"/>
      <c r="EE82" s="51"/>
      <c r="EF82" s="51"/>
      <c r="EG82" s="51"/>
      <c r="EH82" s="51"/>
      <c r="EI82" s="51"/>
      <c r="EJ82" s="51"/>
    </row>
    <row r="83" spans="1:140" ht="28.8" hidden="1" x14ac:dyDescent="0.3">
      <c r="A83" s="7">
        <v>78</v>
      </c>
      <c r="B83" s="7" t="s">
        <v>1140</v>
      </c>
      <c r="C83" s="13" t="s">
        <v>194</v>
      </c>
      <c r="D83" s="13" t="s">
        <v>195</v>
      </c>
      <c r="E83" s="13" t="s">
        <v>196</v>
      </c>
      <c r="F83" s="13" t="s">
        <v>197</v>
      </c>
      <c r="G83" s="13" t="s">
        <v>198</v>
      </c>
      <c r="H83" s="13" t="s">
        <v>25</v>
      </c>
      <c r="I83" s="13" t="s">
        <v>199</v>
      </c>
      <c r="J83" s="13" t="s">
        <v>200</v>
      </c>
      <c r="K83" s="13">
        <v>4</v>
      </c>
      <c r="L83" s="13" t="s">
        <v>42</v>
      </c>
      <c r="M83" s="14">
        <v>893110027124</v>
      </c>
      <c r="N83" s="13" t="s">
        <v>201</v>
      </c>
      <c r="O83" s="13" t="s">
        <v>30</v>
      </c>
      <c r="P83" s="13" t="s">
        <v>31</v>
      </c>
      <c r="Q83" s="15">
        <v>1743400</v>
      </c>
      <c r="R83" s="15">
        <v>2982</v>
      </c>
      <c r="S83" s="16">
        <v>5198818800</v>
      </c>
      <c r="T83" s="17" t="s">
        <v>203</v>
      </c>
      <c r="U83" s="17" t="s">
        <v>202</v>
      </c>
      <c r="V83" s="15">
        <v>100000</v>
      </c>
      <c r="W83" s="16">
        <v>100000</v>
      </c>
      <c r="X83" s="16">
        <v>100000</v>
      </c>
      <c r="Y83" s="16">
        <v>100000</v>
      </c>
      <c r="Z83" s="16">
        <v>400000</v>
      </c>
      <c r="AA83" s="16">
        <v>60000</v>
      </c>
      <c r="AB83" s="51">
        <v>460000</v>
      </c>
      <c r="AC83" s="8"/>
      <c r="AD83" s="8"/>
      <c r="AE83" s="8"/>
      <c r="AF83" s="8"/>
      <c r="AG83" s="8"/>
      <c r="AH83" s="8"/>
      <c r="AI83" s="51"/>
      <c r="AJ83" s="8">
        <v>21300</v>
      </c>
      <c r="AK83" s="8">
        <v>21300</v>
      </c>
      <c r="AL83" s="8">
        <v>21300</v>
      </c>
      <c r="AM83" s="8">
        <v>21300</v>
      </c>
      <c r="AN83" s="8">
        <v>85200</v>
      </c>
      <c r="AO83" s="8">
        <v>14200</v>
      </c>
      <c r="AP83" s="51">
        <v>99400</v>
      </c>
      <c r="AQ83" s="8"/>
      <c r="AR83" s="8"/>
      <c r="AS83" s="8"/>
      <c r="AT83" s="8"/>
      <c r="AU83" s="8"/>
      <c r="AV83" s="8"/>
      <c r="AW83" s="51"/>
      <c r="AX83" s="8">
        <v>1500</v>
      </c>
      <c r="AY83" s="8">
        <v>1500</v>
      </c>
      <c r="AZ83" s="8">
        <v>1500</v>
      </c>
      <c r="BA83" s="8">
        <v>1500</v>
      </c>
      <c r="BB83" s="8">
        <v>6000</v>
      </c>
      <c r="BC83" s="8">
        <v>1000</v>
      </c>
      <c r="BD83" s="51">
        <v>7000</v>
      </c>
      <c r="BE83" s="8">
        <v>22000</v>
      </c>
      <c r="BF83" s="8">
        <v>22000</v>
      </c>
      <c r="BG83" s="8">
        <v>22000</v>
      </c>
      <c r="BH83" s="8">
        <v>22000</v>
      </c>
      <c r="BI83" s="8">
        <v>88000</v>
      </c>
      <c r="BJ83" s="8">
        <v>12000</v>
      </c>
      <c r="BK83" s="51">
        <v>100000</v>
      </c>
      <c r="BL83" s="8"/>
      <c r="BM83" s="8"/>
      <c r="BN83" s="8"/>
      <c r="BO83" s="8"/>
      <c r="BP83" s="8"/>
      <c r="BQ83" s="8"/>
      <c r="BR83" s="51"/>
      <c r="BS83" s="8">
        <v>40000</v>
      </c>
      <c r="BT83" s="8">
        <v>40000</v>
      </c>
      <c r="BU83" s="8">
        <v>40000</v>
      </c>
      <c r="BV83" s="8">
        <v>40000</v>
      </c>
      <c r="BW83" s="8">
        <v>160000</v>
      </c>
      <c r="BX83" s="8">
        <v>40000</v>
      </c>
      <c r="BY83" s="51">
        <v>200000</v>
      </c>
      <c r="BZ83" s="8"/>
      <c r="CA83" s="8"/>
      <c r="CB83" s="8"/>
      <c r="CC83" s="8"/>
      <c r="CD83" s="8"/>
      <c r="CE83" s="8"/>
      <c r="CF83" s="51"/>
      <c r="CG83" s="8">
        <v>30000</v>
      </c>
      <c r="CH83" s="8">
        <v>30000</v>
      </c>
      <c r="CI83" s="8">
        <v>30000</v>
      </c>
      <c r="CJ83" s="8">
        <v>30000</v>
      </c>
      <c r="CK83" s="8">
        <v>120000</v>
      </c>
      <c r="CL83" s="8">
        <v>20000</v>
      </c>
      <c r="CM83" s="51">
        <v>140000</v>
      </c>
      <c r="CN83" s="8">
        <v>64000</v>
      </c>
      <c r="CO83" s="8">
        <v>64000</v>
      </c>
      <c r="CP83" s="8">
        <v>64000</v>
      </c>
      <c r="CQ83" s="8">
        <v>64000</v>
      </c>
      <c r="CR83" s="8">
        <v>256000</v>
      </c>
      <c r="CS83" s="8">
        <v>44000</v>
      </c>
      <c r="CT83" s="51">
        <v>300000</v>
      </c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8">
        <v>25000</v>
      </c>
      <c r="DQ83" s="8">
        <v>25000</v>
      </c>
      <c r="DR83" s="8">
        <v>25000</v>
      </c>
      <c r="DS83" s="8">
        <v>25000</v>
      </c>
      <c r="DT83" s="8">
        <v>100000</v>
      </c>
      <c r="DU83" s="8">
        <v>17000</v>
      </c>
      <c r="DV83" s="51">
        <v>117000</v>
      </c>
      <c r="DW83" s="8">
        <v>24000</v>
      </c>
      <c r="DX83" s="8">
        <v>24000</v>
      </c>
      <c r="DY83" s="8">
        <v>24000</v>
      </c>
      <c r="DZ83" s="8">
        <v>24000</v>
      </c>
      <c r="EA83" s="8">
        <v>0</v>
      </c>
      <c r="EB83" s="8">
        <v>24000</v>
      </c>
      <c r="EC83" s="51">
        <v>120000</v>
      </c>
      <c r="ED83" s="8">
        <v>40000</v>
      </c>
      <c r="EE83" s="8">
        <v>40000</v>
      </c>
      <c r="EF83" s="8">
        <v>40000</v>
      </c>
      <c r="EG83" s="8">
        <v>50000</v>
      </c>
      <c r="EH83" s="8">
        <v>170000</v>
      </c>
      <c r="EI83" s="8">
        <v>30000</v>
      </c>
      <c r="EJ83" s="51">
        <v>200000</v>
      </c>
    </row>
    <row r="84" spans="1:140" ht="38.4" hidden="1" x14ac:dyDescent="0.3">
      <c r="A84" s="7">
        <v>79</v>
      </c>
      <c r="B84" s="7" t="s">
        <v>1141</v>
      </c>
      <c r="C84" s="13" t="s">
        <v>630</v>
      </c>
      <c r="D84" s="13" t="s">
        <v>631</v>
      </c>
      <c r="E84" s="13" t="s">
        <v>632</v>
      </c>
      <c r="F84" s="13" t="s">
        <v>633</v>
      </c>
      <c r="G84" s="13" t="s">
        <v>600</v>
      </c>
      <c r="H84" s="13" t="s">
        <v>25</v>
      </c>
      <c r="I84" s="13" t="s">
        <v>199</v>
      </c>
      <c r="J84" s="13" t="s">
        <v>634</v>
      </c>
      <c r="K84" s="13">
        <v>4</v>
      </c>
      <c r="L84" s="13" t="s">
        <v>28</v>
      </c>
      <c r="M84" s="14" t="s">
        <v>635</v>
      </c>
      <c r="N84" s="13" t="s">
        <v>627</v>
      </c>
      <c r="O84" s="13" t="s">
        <v>30</v>
      </c>
      <c r="P84" s="13" t="s">
        <v>31</v>
      </c>
      <c r="Q84" s="15">
        <v>2443300</v>
      </c>
      <c r="R84" s="15">
        <v>1113</v>
      </c>
      <c r="S84" s="16">
        <v>2719392900</v>
      </c>
      <c r="T84" s="17" t="s">
        <v>203</v>
      </c>
      <c r="U84" s="17" t="s">
        <v>202</v>
      </c>
      <c r="V84" s="15">
        <v>40000</v>
      </c>
      <c r="W84" s="16">
        <v>40000</v>
      </c>
      <c r="X84" s="16">
        <v>40000</v>
      </c>
      <c r="Y84" s="16">
        <v>30000</v>
      </c>
      <c r="Z84" s="16">
        <v>150000</v>
      </c>
      <c r="AA84" s="16">
        <v>25000</v>
      </c>
      <c r="AB84" s="51">
        <v>175000</v>
      </c>
      <c r="AC84" s="8"/>
      <c r="AD84" s="8"/>
      <c r="AE84" s="8"/>
      <c r="AF84" s="8"/>
      <c r="AG84" s="8"/>
      <c r="AH84" s="8"/>
      <c r="AI84" s="51"/>
      <c r="AJ84" s="8">
        <v>60000</v>
      </c>
      <c r="AK84" s="8">
        <v>60000</v>
      </c>
      <c r="AL84" s="8">
        <v>60000</v>
      </c>
      <c r="AM84" s="8">
        <v>60000</v>
      </c>
      <c r="AN84" s="8">
        <v>240000</v>
      </c>
      <c r="AO84" s="8">
        <v>40000</v>
      </c>
      <c r="AP84" s="51">
        <v>280000</v>
      </c>
      <c r="AQ84" s="8"/>
      <c r="AR84" s="8"/>
      <c r="AS84" s="8"/>
      <c r="AT84" s="8"/>
      <c r="AU84" s="8"/>
      <c r="AV84" s="8"/>
      <c r="AW84" s="51"/>
      <c r="AX84" s="8"/>
      <c r="AY84" s="8"/>
      <c r="AZ84" s="8"/>
      <c r="BA84" s="8"/>
      <c r="BB84" s="8"/>
      <c r="BC84" s="8"/>
      <c r="BD84" s="51"/>
      <c r="BE84" s="8">
        <v>100000</v>
      </c>
      <c r="BF84" s="8">
        <v>100000</v>
      </c>
      <c r="BG84" s="8">
        <v>100000</v>
      </c>
      <c r="BH84" s="8">
        <v>100000</v>
      </c>
      <c r="BI84" s="8">
        <v>400000</v>
      </c>
      <c r="BJ84" s="8">
        <v>50000</v>
      </c>
      <c r="BK84" s="51">
        <v>450000</v>
      </c>
      <c r="BL84" s="8"/>
      <c r="BM84" s="8"/>
      <c r="BN84" s="8"/>
      <c r="BO84" s="8"/>
      <c r="BP84" s="8"/>
      <c r="BQ84" s="8"/>
      <c r="BR84" s="51"/>
      <c r="BS84" s="8">
        <v>68000</v>
      </c>
      <c r="BT84" s="8">
        <v>68000</v>
      </c>
      <c r="BU84" s="8">
        <v>68000</v>
      </c>
      <c r="BV84" s="8">
        <v>68000</v>
      </c>
      <c r="BW84" s="8">
        <v>272000</v>
      </c>
      <c r="BX84" s="8">
        <v>68000</v>
      </c>
      <c r="BY84" s="51">
        <v>340000</v>
      </c>
      <c r="BZ84" s="8"/>
      <c r="CA84" s="8"/>
      <c r="CB84" s="8"/>
      <c r="CC84" s="8"/>
      <c r="CD84" s="8"/>
      <c r="CE84" s="8"/>
      <c r="CF84" s="51"/>
      <c r="CG84" s="8">
        <v>81500</v>
      </c>
      <c r="CH84" s="8">
        <v>81500</v>
      </c>
      <c r="CI84" s="8">
        <v>81500</v>
      </c>
      <c r="CJ84" s="8">
        <v>81500</v>
      </c>
      <c r="CK84" s="8">
        <v>326000</v>
      </c>
      <c r="CL84" s="8">
        <v>54000</v>
      </c>
      <c r="CM84" s="51">
        <v>380000</v>
      </c>
      <c r="CN84" s="8">
        <v>55000</v>
      </c>
      <c r="CO84" s="8">
        <v>55000</v>
      </c>
      <c r="CP84" s="8">
        <v>55000</v>
      </c>
      <c r="CQ84" s="8">
        <v>55000</v>
      </c>
      <c r="CR84" s="8">
        <v>220000</v>
      </c>
      <c r="CS84" s="8">
        <v>40000</v>
      </c>
      <c r="CT84" s="51">
        <v>260000</v>
      </c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8">
        <v>5000</v>
      </c>
      <c r="DJ84" s="8">
        <v>5000</v>
      </c>
      <c r="DK84" s="8">
        <v>5000</v>
      </c>
      <c r="DL84" s="8">
        <v>5000</v>
      </c>
      <c r="DM84" s="8">
        <v>20000</v>
      </c>
      <c r="DN84" s="8">
        <v>0</v>
      </c>
      <c r="DO84" s="51">
        <v>20000</v>
      </c>
      <c r="DP84" s="8">
        <v>12500</v>
      </c>
      <c r="DQ84" s="8">
        <v>12500</v>
      </c>
      <c r="DR84" s="8">
        <v>12500</v>
      </c>
      <c r="DS84" s="8">
        <v>12500</v>
      </c>
      <c r="DT84" s="8">
        <v>50000</v>
      </c>
      <c r="DU84" s="8">
        <v>8300</v>
      </c>
      <c r="DV84" s="51">
        <v>58300</v>
      </c>
      <c r="DW84" s="8">
        <v>36000</v>
      </c>
      <c r="DX84" s="8">
        <v>36000</v>
      </c>
      <c r="DY84" s="8">
        <v>36000</v>
      </c>
      <c r="DZ84" s="8">
        <v>36000</v>
      </c>
      <c r="EA84" s="8">
        <v>144000</v>
      </c>
      <c r="EB84" s="8">
        <v>36000</v>
      </c>
      <c r="EC84" s="51">
        <v>180000</v>
      </c>
      <c r="ED84" s="8">
        <v>60000</v>
      </c>
      <c r="EE84" s="8">
        <v>60000</v>
      </c>
      <c r="EF84" s="8">
        <v>70000</v>
      </c>
      <c r="EG84" s="8">
        <v>70000</v>
      </c>
      <c r="EH84" s="8">
        <v>260000</v>
      </c>
      <c r="EI84" s="8">
        <v>40000</v>
      </c>
      <c r="EJ84" s="51">
        <v>300000</v>
      </c>
    </row>
    <row r="85" spans="1:140" ht="86.4" hidden="1" x14ac:dyDescent="0.3">
      <c r="A85" s="7">
        <v>80</v>
      </c>
      <c r="B85" s="7" t="s">
        <v>1142</v>
      </c>
      <c r="C85" s="13" t="s">
        <v>681</v>
      </c>
      <c r="D85" s="13" t="s">
        <v>682</v>
      </c>
      <c r="E85" s="13" t="s">
        <v>683</v>
      </c>
      <c r="F85" s="13" t="s">
        <v>684</v>
      </c>
      <c r="G85" s="13" t="s">
        <v>243</v>
      </c>
      <c r="H85" s="13" t="s">
        <v>25</v>
      </c>
      <c r="I85" s="13" t="s">
        <v>127</v>
      </c>
      <c r="J85" s="13" t="s">
        <v>200</v>
      </c>
      <c r="K85" s="13">
        <v>4</v>
      </c>
      <c r="L85" s="13" t="s">
        <v>28</v>
      </c>
      <c r="M85" s="14">
        <v>893110265024</v>
      </c>
      <c r="N85" s="13" t="s">
        <v>685</v>
      </c>
      <c r="O85" s="13" t="s">
        <v>30</v>
      </c>
      <c r="P85" s="13" t="s">
        <v>31</v>
      </c>
      <c r="Q85" s="15">
        <v>1042000</v>
      </c>
      <c r="R85" s="15">
        <v>1932</v>
      </c>
      <c r="S85" s="16">
        <v>2013144000</v>
      </c>
      <c r="T85" s="17" t="s">
        <v>203</v>
      </c>
      <c r="U85" s="17" t="s">
        <v>202</v>
      </c>
      <c r="V85" s="17"/>
      <c r="W85" s="17"/>
      <c r="X85" s="17"/>
      <c r="Y85" s="17"/>
      <c r="Z85" s="17"/>
      <c r="AA85" s="17"/>
      <c r="AB85" s="51"/>
      <c r="AC85" s="8"/>
      <c r="AD85" s="8"/>
      <c r="AE85" s="8"/>
      <c r="AF85" s="8"/>
      <c r="AG85" s="8"/>
      <c r="AH85" s="8"/>
      <c r="AI85" s="51"/>
      <c r="AJ85" s="8">
        <v>60000</v>
      </c>
      <c r="AK85" s="8">
        <v>60000</v>
      </c>
      <c r="AL85" s="8">
        <v>60000</v>
      </c>
      <c r="AM85" s="8">
        <v>60000</v>
      </c>
      <c r="AN85" s="8">
        <v>240000</v>
      </c>
      <c r="AO85" s="8">
        <v>40000</v>
      </c>
      <c r="AP85" s="51">
        <v>280000</v>
      </c>
      <c r="AQ85" s="8"/>
      <c r="AR85" s="8"/>
      <c r="AS85" s="8"/>
      <c r="AT85" s="8"/>
      <c r="AU85" s="8"/>
      <c r="AV85" s="8"/>
      <c r="AW85" s="51"/>
      <c r="AX85" s="8">
        <v>4800</v>
      </c>
      <c r="AY85" s="8">
        <v>4800</v>
      </c>
      <c r="AZ85" s="8">
        <v>4800</v>
      </c>
      <c r="BA85" s="8">
        <v>4800</v>
      </c>
      <c r="BB85" s="8">
        <v>19200</v>
      </c>
      <c r="BC85" s="8">
        <v>3200</v>
      </c>
      <c r="BD85" s="51">
        <v>22400</v>
      </c>
      <c r="BE85" s="8">
        <v>11000</v>
      </c>
      <c r="BF85" s="8">
        <v>11000</v>
      </c>
      <c r="BG85" s="8">
        <v>11000</v>
      </c>
      <c r="BH85" s="8">
        <v>11000</v>
      </c>
      <c r="BI85" s="8">
        <v>44000</v>
      </c>
      <c r="BJ85" s="8">
        <v>6000</v>
      </c>
      <c r="BK85" s="51">
        <v>50000</v>
      </c>
      <c r="BL85" s="8"/>
      <c r="BM85" s="8"/>
      <c r="BN85" s="8"/>
      <c r="BO85" s="8"/>
      <c r="BP85" s="8"/>
      <c r="BQ85" s="8"/>
      <c r="BR85" s="51"/>
      <c r="BS85" s="8">
        <v>14000</v>
      </c>
      <c r="BT85" s="8">
        <v>14000</v>
      </c>
      <c r="BU85" s="8">
        <v>14000</v>
      </c>
      <c r="BV85" s="8">
        <v>14000</v>
      </c>
      <c r="BW85" s="8">
        <v>56000</v>
      </c>
      <c r="BX85" s="8">
        <v>14000</v>
      </c>
      <c r="BY85" s="51">
        <v>70000</v>
      </c>
      <c r="BZ85" s="8"/>
      <c r="CA85" s="8"/>
      <c r="CB85" s="8"/>
      <c r="CC85" s="8"/>
      <c r="CD85" s="8"/>
      <c r="CE85" s="8"/>
      <c r="CF85" s="51"/>
      <c r="CG85" s="8">
        <v>18000</v>
      </c>
      <c r="CH85" s="8">
        <v>18000</v>
      </c>
      <c r="CI85" s="8">
        <v>18000</v>
      </c>
      <c r="CJ85" s="8">
        <v>18000</v>
      </c>
      <c r="CK85" s="8">
        <v>72000</v>
      </c>
      <c r="CL85" s="8">
        <v>12000</v>
      </c>
      <c r="CM85" s="51">
        <v>84000</v>
      </c>
      <c r="CN85" s="8">
        <v>4800</v>
      </c>
      <c r="CO85" s="8">
        <v>4800</v>
      </c>
      <c r="CP85" s="8">
        <v>4800</v>
      </c>
      <c r="CQ85" s="8">
        <v>4800</v>
      </c>
      <c r="CR85" s="8">
        <v>19200</v>
      </c>
      <c r="CS85" s="8">
        <v>4800</v>
      </c>
      <c r="CT85" s="51">
        <v>24000</v>
      </c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8">
        <v>4000</v>
      </c>
      <c r="DJ85" s="8">
        <v>4000</v>
      </c>
      <c r="DK85" s="8">
        <v>4000</v>
      </c>
      <c r="DL85" s="8">
        <v>4000</v>
      </c>
      <c r="DM85" s="8">
        <v>16000</v>
      </c>
      <c r="DN85" s="8">
        <v>4000</v>
      </c>
      <c r="DO85" s="51">
        <v>20000</v>
      </c>
      <c r="DP85" s="8">
        <v>62500</v>
      </c>
      <c r="DQ85" s="8">
        <v>62500</v>
      </c>
      <c r="DR85" s="8">
        <v>62500</v>
      </c>
      <c r="DS85" s="8">
        <v>62500</v>
      </c>
      <c r="DT85" s="8">
        <v>250000</v>
      </c>
      <c r="DU85" s="8">
        <v>41600</v>
      </c>
      <c r="DV85" s="51">
        <v>291600</v>
      </c>
      <c r="DW85" s="8">
        <v>20000</v>
      </c>
      <c r="DX85" s="8">
        <v>20000</v>
      </c>
      <c r="DY85" s="8">
        <v>20000</v>
      </c>
      <c r="DZ85" s="8">
        <v>20000</v>
      </c>
      <c r="EA85" s="8">
        <v>80000</v>
      </c>
      <c r="EB85" s="8">
        <v>20000</v>
      </c>
      <c r="EC85" s="51">
        <v>100000</v>
      </c>
      <c r="ED85" s="8">
        <v>20000</v>
      </c>
      <c r="EE85" s="8">
        <v>20000</v>
      </c>
      <c r="EF85" s="8">
        <v>22000</v>
      </c>
      <c r="EG85" s="8">
        <v>23000</v>
      </c>
      <c r="EH85" s="8">
        <v>85000</v>
      </c>
      <c r="EI85" s="8">
        <v>15000</v>
      </c>
      <c r="EJ85" s="51">
        <v>100000</v>
      </c>
    </row>
    <row r="86" spans="1:140" ht="48" hidden="1" x14ac:dyDescent="0.3">
      <c r="A86" s="7">
        <v>81</v>
      </c>
      <c r="B86" s="7" t="s">
        <v>1143</v>
      </c>
      <c r="C86" s="13" t="s">
        <v>72</v>
      </c>
      <c r="D86" s="13" t="s">
        <v>73</v>
      </c>
      <c r="E86" s="13" t="s">
        <v>74</v>
      </c>
      <c r="F86" s="13" t="s">
        <v>75</v>
      </c>
      <c r="G86" s="13" t="s">
        <v>76</v>
      </c>
      <c r="H86" s="13" t="s">
        <v>25</v>
      </c>
      <c r="I86" s="13" t="s">
        <v>77</v>
      </c>
      <c r="J86" s="13" t="s">
        <v>78</v>
      </c>
      <c r="K86" s="13">
        <v>1</v>
      </c>
      <c r="L86" s="13" t="s">
        <v>42</v>
      </c>
      <c r="M86" s="14">
        <v>300110029823</v>
      </c>
      <c r="N86" s="13" t="s">
        <v>79</v>
      </c>
      <c r="O86" s="13" t="s">
        <v>80</v>
      </c>
      <c r="P86" s="13" t="s">
        <v>31</v>
      </c>
      <c r="Q86" s="15">
        <v>520200</v>
      </c>
      <c r="R86" s="15">
        <v>4987</v>
      </c>
      <c r="S86" s="16">
        <v>2594237400</v>
      </c>
      <c r="T86" s="17" t="s">
        <v>82</v>
      </c>
      <c r="U86" s="17" t="s">
        <v>81</v>
      </c>
      <c r="V86" s="15">
        <v>10000</v>
      </c>
      <c r="W86" s="16">
        <v>10000</v>
      </c>
      <c r="X86" s="16">
        <v>10000</v>
      </c>
      <c r="Y86" s="16">
        <v>16000</v>
      </c>
      <c r="Z86" s="16">
        <v>46000</v>
      </c>
      <c r="AA86" s="16">
        <v>4000</v>
      </c>
      <c r="AB86" s="51">
        <v>50000</v>
      </c>
      <c r="AC86" s="8"/>
      <c r="AD86" s="8"/>
      <c r="AE86" s="8"/>
      <c r="AF86" s="8"/>
      <c r="AG86" s="8"/>
      <c r="AH86" s="8"/>
      <c r="AI86" s="51"/>
      <c r="AJ86" s="8">
        <v>27900</v>
      </c>
      <c r="AK86" s="8">
        <v>27900</v>
      </c>
      <c r="AL86" s="8">
        <v>27900</v>
      </c>
      <c r="AM86" s="8">
        <v>27900</v>
      </c>
      <c r="AN86" s="8">
        <v>111600</v>
      </c>
      <c r="AO86" s="8">
        <v>18600</v>
      </c>
      <c r="AP86" s="51">
        <v>130200</v>
      </c>
      <c r="AQ86" s="8"/>
      <c r="AR86" s="8"/>
      <c r="AS86" s="8"/>
      <c r="AT86" s="8"/>
      <c r="AU86" s="8"/>
      <c r="AV86" s="8"/>
      <c r="AW86" s="51"/>
      <c r="AX86" s="8">
        <v>12900</v>
      </c>
      <c r="AY86" s="8">
        <v>12900</v>
      </c>
      <c r="AZ86" s="8">
        <v>12900</v>
      </c>
      <c r="BA86" s="8">
        <v>12900</v>
      </c>
      <c r="BB86" s="8">
        <v>51600</v>
      </c>
      <c r="BC86" s="8">
        <v>8400</v>
      </c>
      <c r="BD86" s="51">
        <v>60000</v>
      </c>
      <c r="BE86" s="8">
        <v>4300</v>
      </c>
      <c r="BF86" s="8">
        <v>4300</v>
      </c>
      <c r="BG86" s="8">
        <v>4300</v>
      </c>
      <c r="BH86" s="8">
        <v>4300</v>
      </c>
      <c r="BI86" s="8">
        <v>17200</v>
      </c>
      <c r="BJ86" s="8">
        <v>2800</v>
      </c>
      <c r="BK86" s="51">
        <v>20000</v>
      </c>
      <c r="BL86" s="8">
        <v>4000</v>
      </c>
      <c r="BM86" s="8">
        <v>4000</v>
      </c>
      <c r="BN86" s="8">
        <v>4000</v>
      </c>
      <c r="BO86" s="8">
        <v>4000</v>
      </c>
      <c r="BP86" s="8">
        <v>16000</v>
      </c>
      <c r="BQ86" s="8">
        <v>4000</v>
      </c>
      <c r="BR86" s="51">
        <v>20000</v>
      </c>
      <c r="BS86" s="8">
        <v>6800</v>
      </c>
      <c r="BT86" s="8">
        <v>6800</v>
      </c>
      <c r="BU86" s="8">
        <v>6800</v>
      </c>
      <c r="BV86" s="8">
        <v>6800</v>
      </c>
      <c r="BW86" s="8">
        <v>27200</v>
      </c>
      <c r="BX86" s="8">
        <v>6800</v>
      </c>
      <c r="BY86" s="51">
        <v>34000</v>
      </c>
      <c r="BZ86" s="8"/>
      <c r="CA86" s="8"/>
      <c r="CB86" s="8"/>
      <c r="CC86" s="8"/>
      <c r="CD86" s="8"/>
      <c r="CE86" s="8"/>
      <c r="CF86" s="51"/>
      <c r="CG86" s="8">
        <v>22000</v>
      </c>
      <c r="CH86" s="8">
        <v>20000</v>
      </c>
      <c r="CI86" s="8">
        <v>22000</v>
      </c>
      <c r="CJ86" s="8">
        <v>22000</v>
      </c>
      <c r="CK86" s="8">
        <v>86000</v>
      </c>
      <c r="CL86" s="8">
        <v>14000</v>
      </c>
      <c r="CM86" s="51">
        <v>100000</v>
      </c>
      <c r="CN86" s="8">
        <v>15000</v>
      </c>
      <c r="CO86" s="8">
        <v>15000</v>
      </c>
      <c r="CP86" s="8">
        <v>15000</v>
      </c>
      <c r="CQ86" s="8">
        <v>15000</v>
      </c>
      <c r="CR86" s="8">
        <v>60000</v>
      </c>
      <c r="CS86" s="8">
        <v>3000</v>
      </c>
      <c r="CT86" s="51">
        <v>63000</v>
      </c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8">
        <v>3000</v>
      </c>
      <c r="DJ86" s="8">
        <v>3000</v>
      </c>
      <c r="DK86" s="8">
        <v>3000</v>
      </c>
      <c r="DL86" s="8">
        <v>3000</v>
      </c>
      <c r="DM86" s="8">
        <v>12000</v>
      </c>
      <c r="DN86" s="8">
        <v>3000</v>
      </c>
      <c r="DO86" s="51">
        <v>15000</v>
      </c>
      <c r="DP86" s="51"/>
      <c r="DQ86" s="51"/>
      <c r="DR86" s="51"/>
      <c r="DS86" s="51"/>
      <c r="DT86" s="51"/>
      <c r="DU86" s="51"/>
      <c r="DV86" s="51"/>
      <c r="DW86" s="8">
        <v>3600</v>
      </c>
      <c r="DX86" s="8">
        <v>3600</v>
      </c>
      <c r="DY86" s="8">
        <v>3600</v>
      </c>
      <c r="DZ86" s="8">
        <v>3600</v>
      </c>
      <c r="EA86" s="8">
        <v>0</v>
      </c>
      <c r="EB86" s="8">
        <v>3600</v>
      </c>
      <c r="EC86" s="51">
        <v>18000</v>
      </c>
      <c r="ED86" s="8">
        <v>2000</v>
      </c>
      <c r="EE86" s="8">
        <v>2000</v>
      </c>
      <c r="EF86" s="8">
        <v>2000</v>
      </c>
      <c r="EG86" s="8">
        <v>2500</v>
      </c>
      <c r="EH86" s="8">
        <v>8500</v>
      </c>
      <c r="EI86" s="8">
        <v>1500</v>
      </c>
      <c r="EJ86" s="51">
        <v>10000</v>
      </c>
    </row>
    <row r="87" spans="1:140" ht="28.8" hidden="1" x14ac:dyDescent="0.3">
      <c r="A87" s="7">
        <v>82</v>
      </c>
      <c r="B87" s="7" t="s">
        <v>1144</v>
      </c>
      <c r="C87" s="13" t="s">
        <v>145</v>
      </c>
      <c r="D87" s="13" t="s">
        <v>146</v>
      </c>
      <c r="E87" s="13" t="s">
        <v>147</v>
      </c>
      <c r="F87" s="13" t="s">
        <v>148</v>
      </c>
      <c r="G87" s="13" t="s">
        <v>149</v>
      </c>
      <c r="H87" s="13" t="s">
        <v>150</v>
      </c>
      <c r="I87" s="13" t="s">
        <v>151</v>
      </c>
      <c r="J87" s="13" t="s">
        <v>152</v>
      </c>
      <c r="K87" s="13">
        <v>1</v>
      </c>
      <c r="L87" s="13" t="s">
        <v>28</v>
      </c>
      <c r="M87" s="14" t="s">
        <v>153</v>
      </c>
      <c r="N87" s="13" t="s">
        <v>154</v>
      </c>
      <c r="O87" s="13" t="s">
        <v>80</v>
      </c>
      <c r="P87" s="13" t="s">
        <v>44</v>
      </c>
      <c r="Q87" s="15">
        <v>7885</v>
      </c>
      <c r="R87" s="15">
        <v>41600</v>
      </c>
      <c r="S87" s="16">
        <v>328016000</v>
      </c>
      <c r="T87" s="17" t="s">
        <v>82</v>
      </c>
      <c r="U87" s="17" t="s">
        <v>81</v>
      </c>
      <c r="V87" s="15">
        <v>700</v>
      </c>
      <c r="W87" s="16">
        <v>700</v>
      </c>
      <c r="X87" s="16">
        <v>800</v>
      </c>
      <c r="Y87" s="16">
        <v>800</v>
      </c>
      <c r="Z87" s="16">
        <v>3000</v>
      </c>
      <c r="AA87" s="16">
        <v>500</v>
      </c>
      <c r="AB87" s="51">
        <v>3500</v>
      </c>
      <c r="AC87" s="8">
        <v>360</v>
      </c>
      <c r="AD87" s="8">
        <v>360</v>
      </c>
      <c r="AE87" s="8">
        <v>360</v>
      </c>
      <c r="AF87" s="8">
        <v>360</v>
      </c>
      <c r="AG87" s="8">
        <v>1440</v>
      </c>
      <c r="AH87" s="8">
        <v>360</v>
      </c>
      <c r="AI87" s="51">
        <v>1800</v>
      </c>
      <c r="AJ87" s="8">
        <v>150</v>
      </c>
      <c r="AK87" s="8">
        <v>150</v>
      </c>
      <c r="AL87" s="8">
        <v>150</v>
      </c>
      <c r="AM87" s="8">
        <v>150</v>
      </c>
      <c r="AN87" s="8">
        <v>600</v>
      </c>
      <c r="AO87" s="8">
        <v>100</v>
      </c>
      <c r="AP87" s="51">
        <v>700</v>
      </c>
      <c r="AQ87" s="8"/>
      <c r="AR87" s="8"/>
      <c r="AS87" s="8"/>
      <c r="AT87" s="8"/>
      <c r="AU87" s="8"/>
      <c r="AV87" s="8"/>
      <c r="AW87" s="51"/>
      <c r="AX87" s="8"/>
      <c r="AY87" s="8"/>
      <c r="AZ87" s="8"/>
      <c r="BA87" s="8"/>
      <c r="BB87" s="8"/>
      <c r="BC87" s="8"/>
      <c r="BD87" s="51"/>
      <c r="BE87" s="8"/>
      <c r="BF87" s="8"/>
      <c r="BG87" s="8"/>
      <c r="BH87" s="8"/>
      <c r="BI87" s="8"/>
      <c r="BJ87" s="8"/>
      <c r="BK87" s="51"/>
      <c r="BL87" s="8"/>
      <c r="BM87" s="8"/>
      <c r="BN87" s="8"/>
      <c r="BO87" s="8"/>
      <c r="BP87" s="8"/>
      <c r="BQ87" s="8"/>
      <c r="BR87" s="51"/>
      <c r="BS87" s="8">
        <v>120</v>
      </c>
      <c r="BT87" s="8">
        <v>120</v>
      </c>
      <c r="BU87" s="8">
        <v>120</v>
      </c>
      <c r="BV87" s="8">
        <v>120</v>
      </c>
      <c r="BW87" s="8">
        <v>480</v>
      </c>
      <c r="BX87" s="8">
        <v>120</v>
      </c>
      <c r="BY87" s="51">
        <v>600</v>
      </c>
      <c r="BZ87" s="8"/>
      <c r="CA87" s="8"/>
      <c r="CB87" s="8"/>
      <c r="CC87" s="8"/>
      <c r="CD87" s="8"/>
      <c r="CE87" s="8"/>
      <c r="CF87" s="51"/>
      <c r="CG87" s="8">
        <v>75</v>
      </c>
      <c r="CH87" s="8">
        <v>75</v>
      </c>
      <c r="CI87" s="8">
        <v>75</v>
      </c>
      <c r="CJ87" s="8">
        <v>75</v>
      </c>
      <c r="CK87" s="8">
        <v>300</v>
      </c>
      <c r="CL87" s="8">
        <v>50</v>
      </c>
      <c r="CM87" s="51">
        <v>350</v>
      </c>
      <c r="CN87" s="8">
        <v>25</v>
      </c>
      <c r="CO87" s="8">
        <v>25</v>
      </c>
      <c r="CP87" s="8">
        <v>25</v>
      </c>
      <c r="CQ87" s="8">
        <v>25</v>
      </c>
      <c r="CR87" s="8">
        <v>100</v>
      </c>
      <c r="CS87" s="8">
        <v>35</v>
      </c>
      <c r="CT87" s="51">
        <v>135</v>
      </c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8">
        <v>125</v>
      </c>
      <c r="DQ87" s="8">
        <v>125</v>
      </c>
      <c r="DR87" s="8">
        <v>125</v>
      </c>
      <c r="DS87" s="8">
        <v>125</v>
      </c>
      <c r="DT87" s="8">
        <v>500</v>
      </c>
      <c r="DU87" s="8">
        <v>100</v>
      </c>
      <c r="DV87" s="51">
        <v>600</v>
      </c>
      <c r="DW87" s="8">
        <v>40</v>
      </c>
      <c r="DX87" s="8">
        <v>40</v>
      </c>
      <c r="DY87" s="8">
        <v>40</v>
      </c>
      <c r="DZ87" s="8">
        <v>40</v>
      </c>
      <c r="EA87" s="8">
        <v>0</v>
      </c>
      <c r="EB87" s="8">
        <v>40</v>
      </c>
      <c r="EC87" s="51">
        <v>200</v>
      </c>
      <c r="ED87" s="51"/>
      <c r="EE87" s="51"/>
      <c r="EF87" s="51"/>
      <c r="EG87" s="51"/>
      <c r="EH87" s="51"/>
      <c r="EI87" s="51"/>
      <c r="EJ87" s="51"/>
    </row>
    <row r="88" spans="1:140" ht="28.8" hidden="1" x14ac:dyDescent="0.3">
      <c r="A88" s="7">
        <v>83</v>
      </c>
      <c r="B88" s="7" t="s">
        <v>1145</v>
      </c>
      <c r="C88" s="13" t="s">
        <v>259</v>
      </c>
      <c r="D88" s="13" t="s">
        <v>260</v>
      </c>
      <c r="E88" s="13" t="s">
        <v>261</v>
      </c>
      <c r="F88" s="13" t="s">
        <v>262</v>
      </c>
      <c r="G88" s="13" t="s">
        <v>263</v>
      </c>
      <c r="H88" s="13" t="s">
        <v>25</v>
      </c>
      <c r="I88" s="13" t="s">
        <v>264</v>
      </c>
      <c r="J88" s="13" t="s">
        <v>265</v>
      </c>
      <c r="K88" s="13">
        <v>5</v>
      </c>
      <c r="L88" s="13" t="s">
        <v>42</v>
      </c>
      <c r="M88" s="14">
        <v>899110399323</v>
      </c>
      <c r="N88" s="13" t="s">
        <v>266</v>
      </c>
      <c r="O88" s="13" t="s">
        <v>162</v>
      </c>
      <c r="P88" s="13" t="s">
        <v>69</v>
      </c>
      <c r="Q88" s="15">
        <v>17520</v>
      </c>
      <c r="R88" s="15">
        <v>103140</v>
      </c>
      <c r="S88" s="16">
        <v>1807012800</v>
      </c>
      <c r="T88" s="17" t="s">
        <v>82</v>
      </c>
      <c r="U88" s="17" t="s">
        <v>81</v>
      </c>
      <c r="V88" s="15">
        <v>75</v>
      </c>
      <c r="W88" s="16">
        <v>75</v>
      </c>
      <c r="X88" s="16">
        <v>75</v>
      </c>
      <c r="Y88" s="16">
        <v>75</v>
      </c>
      <c r="Z88" s="16">
        <v>300</v>
      </c>
      <c r="AA88" s="16">
        <v>50</v>
      </c>
      <c r="AB88" s="51">
        <v>350</v>
      </c>
      <c r="AC88" s="8">
        <v>1800</v>
      </c>
      <c r="AD88" s="8">
        <v>1800</v>
      </c>
      <c r="AE88" s="8">
        <v>1800</v>
      </c>
      <c r="AF88" s="8">
        <v>1800</v>
      </c>
      <c r="AG88" s="8">
        <v>7200</v>
      </c>
      <c r="AH88" s="8">
        <v>1800</v>
      </c>
      <c r="AI88" s="51">
        <v>9000</v>
      </c>
      <c r="AJ88" s="8">
        <v>240</v>
      </c>
      <c r="AK88" s="8">
        <v>240</v>
      </c>
      <c r="AL88" s="8">
        <v>240</v>
      </c>
      <c r="AM88" s="8">
        <v>240</v>
      </c>
      <c r="AN88" s="8">
        <v>960</v>
      </c>
      <c r="AO88" s="8">
        <v>160</v>
      </c>
      <c r="AP88" s="51">
        <v>1120</v>
      </c>
      <c r="AQ88" s="8"/>
      <c r="AR88" s="8"/>
      <c r="AS88" s="8"/>
      <c r="AT88" s="8"/>
      <c r="AU88" s="8"/>
      <c r="AV88" s="8"/>
      <c r="AW88" s="51"/>
      <c r="AX88" s="8"/>
      <c r="AY88" s="8"/>
      <c r="AZ88" s="8"/>
      <c r="BA88" s="8"/>
      <c r="BB88" s="8"/>
      <c r="BC88" s="8"/>
      <c r="BD88" s="51"/>
      <c r="BE88" s="8"/>
      <c r="BF88" s="8"/>
      <c r="BG88" s="8"/>
      <c r="BH88" s="8"/>
      <c r="BI88" s="8"/>
      <c r="BJ88" s="8"/>
      <c r="BK88" s="51"/>
      <c r="BL88" s="8"/>
      <c r="BM88" s="8"/>
      <c r="BN88" s="8"/>
      <c r="BO88" s="8"/>
      <c r="BP88" s="8"/>
      <c r="BQ88" s="8"/>
      <c r="BR88" s="51"/>
      <c r="BS88" s="8">
        <v>180</v>
      </c>
      <c r="BT88" s="8">
        <v>180</v>
      </c>
      <c r="BU88" s="8">
        <v>180</v>
      </c>
      <c r="BV88" s="8">
        <v>180</v>
      </c>
      <c r="BW88" s="8">
        <v>720</v>
      </c>
      <c r="BX88" s="8">
        <v>180</v>
      </c>
      <c r="BY88" s="51">
        <v>900</v>
      </c>
      <c r="BZ88" s="8"/>
      <c r="CA88" s="8"/>
      <c r="CB88" s="8"/>
      <c r="CC88" s="8"/>
      <c r="CD88" s="8"/>
      <c r="CE88" s="8"/>
      <c r="CF88" s="51"/>
      <c r="CG88" s="8">
        <v>55</v>
      </c>
      <c r="CH88" s="8">
        <v>55</v>
      </c>
      <c r="CI88" s="8">
        <v>55</v>
      </c>
      <c r="CJ88" s="8">
        <v>55</v>
      </c>
      <c r="CK88" s="8">
        <v>220</v>
      </c>
      <c r="CL88" s="8">
        <v>30</v>
      </c>
      <c r="CM88" s="51">
        <v>250</v>
      </c>
      <c r="CN88" s="8"/>
      <c r="CO88" s="8"/>
      <c r="CP88" s="8"/>
      <c r="CQ88" s="8"/>
      <c r="CR88" s="8"/>
      <c r="CS88" s="8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8">
        <v>625</v>
      </c>
      <c r="DQ88" s="8">
        <v>625</v>
      </c>
      <c r="DR88" s="8">
        <v>625</v>
      </c>
      <c r="DS88" s="8">
        <v>625</v>
      </c>
      <c r="DT88" s="8">
        <v>2500</v>
      </c>
      <c r="DU88" s="8">
        <v>400</v>
      </c>
      <c r="DV88" s="51">
        <v>2900</v>
      </c>
      <c r="DW88" s="8">
        <v>600</v>
      </c>
      <c r="DX88" s="8">
        <v>600</v>
      </c>
      <c r="DY88" s="8">
        <v>600</v>
      </c>
      <c r="DZ88" s="8">
        <v>600</v>
      </c>
      <c r="EA88" s="8">
        <v>2400</v>
      </c>
      <c r="EB88" s="8">
        <v>600</v>
      </c>
      <c r="EC88" s="51">
        <v>3000</v>
      </c>
      <c r="ED88" s="51"/>
      <c r="EE88" s="51"/>
      <c r="EF88" s="51"/>
      <c r="EG88" s="51"/>
      <c r="EH88" s="51"/>
      <c r="EI88" s="51"/>
      <c r="EJ88" s="51"/>
    </row>
    <row r="89" spans="1:140" ht="96" hidden="1" x14ac:dyDescent="0.3">
      <c r="A89" s="7">
        <v>84</v>
      </c>
      <c r="B89" s="7" t="s">
        <v>1146</v>
      </c>
      <c r="C89" s="13" t="s">
        <v>399</v>
      </c>
      <c r="D89" s="13" t="s">
        <v>400</v>
      </c>
      <c r="E89" s="13" t="s">
        <v>401</v>
      </c>
      <c r="F89" s="13" t="s">
        <v>402</v>
      </c>
      <c r="G89" s="13" t="s">
        <v>403</v>
      </c>
      <c r="H89" s="13" t="s">
        <v>312</v>
      </c>
      <c r="I89" s="13" t="s">
        <v>404</v>
      </c>
      <c r="J89" s="13" t="s">
        <v>405</v>
      </c>
      <c r="K89" s="13">
        <v>1</v>
      </c>
      <c r="L89" s="13" t="s">
        <v>132</v>
      </c>
      <c r="M89" s="14" t="s">
        <v>406</v>
      </c>
      <c r="N89" s="13" t="s">
        <v>407</v>
      </c>
      <c r="O89" s="13" t="s">
        <v>80</v>
      </c>
      <c r="P89" s="13" t="s">
        <v>408</v>
      </c>
      <c r="Q89" s="15">
        <v>1462</v>
      </c>
      <c r="R89" s="15">
        <v>110000</v>
      </c>
      <c r="S89" s="16">
        <v>160820000</v>
      </c>
      <c r="T89" s="17" t="s">
        <v>82</v>
      </c>
      <c r="U89" s="17" t="s">
        <v>81</v>
      </c>
      <c r="V89" s="15">
        <v>250</v>
      </c>
      <c r="W89" s="16">
        <v>250</v>
      </c>
      <c r="X89" s="16">
        <v>250</v>
      </c>
      <c r="Y89" s="16">
        <v>250</v>
      </c>
      <c r="Z89" s="16">
        <v>1000</v>
      </c>
      <c r="AA89" s="16">
        <v>200</v>
      </c>
      <c r="AB89" s="51">
        <v>1200</v>
      </c>
      <c r="AC89" s="8"/>
      <c r="AD89" s="8"/>
      <c r="AE89" s="8"/>
      <c r="AF89" s="8"/>
      <c r="AG89" s="8"/>
      <c r="AH89" s="8"/>
      <c r="AI89" s="51"/>
      <c r="AJ89" s="8">
        <v>35</v>
      </c>
      <c r="AK89" s="8">
        <v>35</v>
      </c>
      <c r="AL89" s="8">
        <v>35</v>
      </c>
      <c r="AM89" s="8">
        <v>35</v>
      </c>
      <c r="AN89" s="8">
        <v>140</v>
      </c>
      <c r="AO89" s="8">
        <v>20</v>
      </c>
      <c r="AP89" s="51">
        <v>160</v>
      </c>
      <c r="AQ89" s="8"/>
      <c r="AR89" s="8"/>
      <c r="AS89" s="8"/>
      <c r="AT89" s="8"/>
      <c r="AU89" s="8"/>
      <c r="AV89" s="8"/>
      <c r="AW89" s="51"/>
      <c r="AX89" s="8"/>
      <c r="AY89" s="8"/>
      <c r="AZ89" s="8"/>
      <c r="BA89" s="8"/>
      <c r="BB89" s="8"/>
      <c r="BC89" s="8"/>
      <c r="BD89" s="51"/>
      <c r="BE89" s="8">
        <v>4</v>
      </c>
      <c r="BF89" s="8">
        <v>4</v>
      </c>
      <c r="BG89" s="8">
        <v>4</v>
      </c>
      <c r="BH89" s="8">
        <v>4</v>
      </c>
      <c r="BI89" s="8">
        <v>16</v>
      </c>
      <c r="BJ89" s="8">
        <v>4</v>
      </c>
      <c r="BK89" s="51">
        <v>20</v>
      </c>
      <c r="BL89" s="8"/>
      <c r="BM89" s="8"/>
      <c r="BN89" s="8"/>
      <c r="BO89" s="8"/>
      <c r="BP89" s="8"/>
      <c r="BQ89" s="8"/>
      <c r="BR89" s="51"/>
      <c r="BS89" s="8"/>
      <c r="BT89" s="8"/>
      <c r="BU89" s="8"/>
      <c r="BV89" s="8"/>
      <c r="BW89" s="8"/>
      <c r="BX89" s="8"/>
      <c r="BY89" s="51"/>
      <c r="BZ89" s="8"/>
      <c r="CA89" s="8"/>
      <c r="CB89" s="8"/>
      <c r="CC89" s="8"/>
      <c r="CD89" s="8"/>
      <c r="CE89" s="8"/>
      <c r="CF89" s="51"/>
      <c r="CG89" s="8">
        <v>17</v>
      </c>
      <c r="CH89" s="8">
        <v>17</v>
      </c>
      <c r="CI89" s="8">
        <v>18</v>
      </c>
      <c r="CJ89" s="8">
        <v>17</v>
      </c>
      <c r="CK89" s="8">
        <v>69</v>
      </c>
      <c r="CL89" s="8">
        <v>11</v>
      </c>
      <c r="CM89" s="51">
        <v>80</v>
      </c>
      <c r="CN89" s="8"/>
      <c r="CO89" s="8"/>
      <c r="CP89" s="8"/>
      <c r="CQ89" s="8"/>
      <c r="CR89" s="8"/>
      <c r="CS89" s="8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8">
        <v>0</v>
      </c>
      <c r="DX89" s="8">
        <v>0</v>
      </c>
      <c r="DY89" s="8">
        <v>0</v>
      </c>
      <c r="DZ89" s="8">
        <v>1</v>
      </c>
      <c r="EA89" s="8">
        <v>1</v>
      </c>
      <c r="EB89" s="8">
        <v>1</v>
      </c>
      <c r="EC89" s="51">
        <v>2</v>
      </c>
      <c r="ED89" s="51"/>
      <c r="EE89" s="51"/>
      <c r="EF89" s="51"/>
      <c r="EG89" s="51"/>
      <c r="EH89" s="51"/>
      <c r="EI89" s="51"/>
      <c r="EJ89" s="51"/>
    </row>
    <row r="90" spans="1:140" ht="86.4" hidden="1" x14ac:dyDescent="0.3">
      <c r="A90" s="7">
        <v>85</v>
      </c>
      <c r="B90" s="7" t="s">
        <v>1147</v>
      </c>
      <c r="C90" s="13" t="s">
        <v>821</v>
      </c>
      <c r="D90" s="13" t="s">
        <v>822</v>
      </c>
      <c r="E90" s="13" t="s">
        <v>823</v>
      </c>
      <c r="F90" s="13" t="s">
        <v>824</v>
      </c>
      <c r="G90" s="13" t="s">
        <v>825</v>
      </c>
      <c r="H90" s="13" t="s">
        <v>25</v>
      </c>
      <c r="I90" s="13" t="s">
        <v>199</v>
      </c>
      <c r="J90" s="13" t="s">
        <v>826</v>
      </c>
      <c r="K90" s="13">
        <v>1</v>
      </c>
      <c r="L90" s="13" t="s">
        <v>28</v>
      </c>
      <c r="M90" s="14" t="s">
        <v>827</v>
      </c>
      <c r="N90" s="13" t="s">
        <v>828</v>
      </c>
      <c r="O90" s="13" t="s">
        <v>829</v>
      </c>
      <c r="P90" s="13" t="s">
        <v>31</v>
      </c>
      <c r="Q90" s="15">
        <v>294000</v>
      </c>
      <c r="R90" s="15">
        <v>6589</v>
      </c>
      <c r="S90" s="16">
        <v>1937166000</v>
      </c>
      <c r="T90" s="17" t="s">
        <v>82</v>
      </c>
      <c r="U90" s="17" t="s">
        <v>81</v>
      </c>
      <c r="V90" s="15">
        <v>2500</v>
      </c>
      <c r="W90" s="16">
        <v>2500</v>
      </c>
      <c r="X90" s="16">
        <v>2500</v>
      </c>
      <c r="Y90" s="16">
        <v>2500</v>
      </c>
      <c r="Z90" s="16">
        <v>10000</v>
      </c>
      <c r="AA90" s="16">
        <v>2000</v>
      </c>
      <c r="AB90" s="51">
        <v>12000</v>
      </c>
      <c r="AC90" s="8"/>
      <c r="AD90" s="8"/>
      <c r="AE90" s="8"/>
      <c r="AF90" s="8"/>
      <c r="AG90" s="8"/>
      <c r="AH90" s="8"/>
      <c r="AI90" s="51"/>
      <c r="AJ90" s="8">
        <v>17000</v>
      </c>
      <c r="AK90" s="8">
        <v>17000</v>
      </c>
      <c r="AL90" s="8">
        <v>17000</v>
      </c>
      <c r="AM90" s="8">
        <v>17000</v>
      </c>
      <c r="AN90" s="8">
        <v>68000</v>
      </c>
      <c r="AO90" s="8">
        <v>12000</v>
      </c>
      <c r="AP90" s="51">
        <v>80000</v>
      </c>
      <c r="AQ90" s="8"/>
      <c r="AR90" s="8"/>
      <c r="AS90" s="8"/>
      <c r="AT90" s="8"/>
      <c r="AU90" s="8"/>
      <c r="AV90" s="8"/>
      <c r="AW90" s="51"/>
      <c r="AX90" s="8">
        <v>10200</v>
      </c>
      <c r="AY90" s="8">
        <v>10200</v>
      </c>
      <c r="AZ90" s="8">
        <v>10200</v>
      </c>
      <c r="BA90" s="8">
        <v>10200</v>
      </c>
      <c r="BB90" s="8">
        <v>40800</v>
      </c>
      <c r="BC90" s="8">
        <v>6800</v>
      </c>
      <c r="BD90" s="51">
        <v>47600</v>
      </c>
      <c r="BE90" s="8"/>
      <c r="BF90" s="8"/>
      <c r="BG90" s="8"/>
      <c r="BH90" s="8"/>
      <c r="BI90" s="8"/>
      <c r="BJ90" s="8"/>
      <c r="BK90" s="51"/>
      <c r="BL90" s="8">
        <v>10800</v>
      </c>
      <c r="BM90" s="8">
        <v>10800</v>
      </c>
      <c r="BN90" s="8">
        <v>10800</v>
      </c>
      <c r="BO90" s="8">
        <v>10800</v>
      </c>
      <c r="BP90" s="8">
        <v>43200</v>
      </c>
      <c r="BQ90" s="8">
        <v>7200</v>
      </c>
      <c r="BR90" s="51">
        <v>50400</v>
      </c>
      <c r="BS90" s="8">
        <v>3400</v>
      </c>
      <c r="BT90" s="8">
        <v>3400</v>
      </c>
      <c r="BU90" s="8">
        <v>3400</v>
      </c>
      <c r="BV90" s="8">
        <v>3400</v>
      </c>
      <c r="BW90" s="8">
        <v>13600</v>
      </c>
      <c r="BX90" s="8">
        <v>3400</v>
      </c>
      <c r="BY90" s="51">
        <v>17000</v>
      </c>
      <c r="BZ90" s="8"/>
      <c r="CA90" s="8"/>
      <c r="CB90" s="8"/>
      <c r="CC90" s="8"/>
      <c r="CD90" s="8"/>
      <c r="CE90" s="8"/>
      <c r="CF90" s="51"/>
      <c r="CG90" s="8">
        <v>3225</v>
      </c>
      <c r="CH90" s="8">
        <v>3200</v>
      </c>
      <c r="CI90" s="8">
        <v>3200</v>
      </c>
      <c r="CJ90" s="8">
        <v>3225</v>
      </c>
      <c r="CK90" s="8">
        <v>12850</v>
      </c>
      <c r="CL90" s="8">
        <v>2150</v>
      </c>
      <c r="CM90" s="51">
        <v>15000</v>
      </c>
      <c r="CN90" s="8">
        <v>12000</v>
      </c>
      <c r="CO90" s="8">
        <v>12000</v>
      </c>
      <c r="CP90" s="8">
        <v>12000</v>
      </c>
      <c r="CQ90" s="8">
        <v>12000</v>
      </c>
      <c r="CR90" s="8">
        <v>48000</v>
      </c>
      <c r="CS90" s="8">
        <v>12000</v>
      </c>
      <c r="CT90" s="51">
        <v>60000</v>
      </c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8">
        <v>400</v>
      </c>
      <c r="DX90" s="8">
        <v>400</v>
      </c>
      <c r="DY90" s="8">
        <v>400</v>
      </c>
      <c r="DZ90" s="8">
        <v>400</v>
      </c>
      <c r="EA90" s="8">
        <v>1600</v>
      </c>
      <c r="EB90" s="8">
        <v>400</v>
      </c>
      <c r="EC90" s="51">
        <v>2000</v>
      </c>
      <c r="ED90" s="8">
        <v>2000</v>
      </c>
      <c r="EE90" s="8">
        <v>2000</v>
      </c>
      <c r="EF90" s="8">
        <v>2000</v>
      </c>
      <c r="EG90" s="8">
        <v>2500</v>
      </c>
      <c r="EH90" s="8">
        <v>8500</v>
      </c>
      <c r="EI90" s="8">
        <v>1500</v>
      </c>
      <c r="EJ90" s="51">
        <v>10000</v>
      </c>
    </row>
    <row r="91" spans="1:140" ht="57.6" hidden="1" x14ac:dyDescent="0.3">
      <c r="A91" s="7">
        <v>86</v>
      </c>
      <c r="B91" s="7" t="s">
        <v>1148</v>
      </c>
      <c r="C91" s="13" t="s">
        <v>830</v>
      </c>
      <c r="D91" s="13" t="s">
        <v>831</v>
      </c>
      <c r="E91" s="13" t="s">
        <v>832</v>
      </c>
      <c r="F91" s="13" t="s">
        <v>833</v>
      </c>
      <c r="G91" s="13" t="s">
        <v>834</v>
      </c>
      <c r="H91" s="13" t="s">
        <v>25</v>
      </c>
      <c r="I91" s="13" t="s">
        <v>127</v>
      </c>
      <c r="J91" s="13" t="s">
        <v>835</v>
      </c>
      <c r="K91" s="13">
        <v>1</v>
      </c>
      <c r="L91" s="13" t="s">
        <v>28</v>
      </c>
      <c r="M91" s="14" t="s">
        <v>836</v>
      </c>
      <c r="N91" s="13" t="s">
        <v>79</v>
      </c>
      <c r="O91" s="13" t="s">
        <v>80</v>
      </c>
      <c r="P91" s="13" t="s">
        <v>31</v>
      </c>
      <c r="Q91" s="15">
        <v>248810</v>
      </c>
      <c r="R91" s="15">
        <v>6500</v>
      </c>
      <c r="S91" s="16">
        <v>1617265000</v>
      </c>
      <c r="T91" s="17" t="s">
        <v>82</v>
      </c>
      <c r="U91" s="17" t="s">
        <v>81</v>
      </c>
      <c r="V91" s="15">
        <v>7000</v>
      </c>
      <c r="W91" s="16">
        <v>7000</v>
      </c>
      <c r="X91" s="16">
        <v>8000</v>
      </c>
      <c r="Y91" s="16">
        <v>8000</v>
      </c>
      <c r="Z91" s="16">
        <v>30000</v>
      </c>
      <c r="AA91" s="16">
        <v>5000</v>
      </c>
      <c r="AB91" s="51">
        <v>35000</v>
      </c>
      <c r="AC91" s="8"/>
      <c r="AD91" s="8"/>
      <c r="AE91" s="8"/>
      <c r="AF91" s="8"/>
      <c r="AG91" s="8"/>
      <c r="AH91" s="8"/>
      <c r="AI91" s="51"/>
      <c r="AJ91" s="8">
        <v>9280</v>
      </c>
      <c r="AK91" s="8">
        <v>9280</v>
      </c>
      <c r="AL91" s="8">
        <v>9280</v>
      </c>
      <c r="AM91" s="8">
        <v>9280</v>
      </c>
      <c r="AN91" s="8">
        <v>37120</v>
      </c>
      <c r="AO91" s="8">
        <v>6190</v>
      </c>
      <c r="AP91" s="51">
        <v>43310</v>
      </c>
      <c r="AQ91" s="8"/>
      <c r="AR91" s="8"/>
      <c r="AS91" s="8"/>
      <c r="AT91" s="8"/>
      <c r="AU91" s="8"/>
      <c r="AV91" s="8"/>
      <c r="AW91" s="51"/>
      <c r="AX91" s="8">
        <v>10750</v>
      </c>
      <c r="AY91" s="8">
        <v>10750</v>
      </c>
      <c r="AZ91" s="8">
        <v>10750</v>
      </c>
      <c r="BA91" s="8">
        <v>10750</v>
      </c>
      <c r="BB91" s="8">
        <v>43000</v>
      </c>
      <c r="BC91" s="8">
        <v>7000</v>
      </c>
      <c r="BD91" s="51">
        <v>50000</v>
      </c>
      <c r="BE91" s="8"/>
      <c r="BF91" s="8"/>
      <c r="BG91" s="8"/>
      <c r="BH91" s="8"/>
      <c r="BI91" s="8"/>
      <c r="BJ91" s="8"/>
      <c r="BK91" s="51"/>
      <c r="BL91" s="8">
        <v>4000</v>
      </c>
      <c r="BM91" s="8">
        <v>4000</v>
      </c>
      <c r="BN91" s="8">
        <v>4000</v>
      </c>
      <c r="BO91" s="8">
        <v>4000</v>
      </c>
      <c r="BP91" s="8">
        <v>16000</v>
      </c>
      <c r="BQ91" s="8">
        <v>4000</v>
      </c>
      <c r="BR91" s="51">
        <v>20000</v>
      </c>
      <c r="BS91" s="8">
        <v>5000</v>
      </c>
      <c r="BT91" s="8">
        <v>5000</v>
      </c>
      <c r="BU91" s="8">
        <v>5000</v>
      </c>
      <c r="BV91" s="8">
        <v>5000</v>
      </c>
      <c r="BW91" s="8">
        <v>20000</v>
      </c>
      <c r="BX91" s="8">
        <v>5000</v>
      </c>
      <c r="BY91" s="51">
        <v>25000</v>
      </c>
      <c r="BZ91" s="8"/>
      <c r="CA91" s="8"/>
      <c r="CB91" s="8"/>
      <c r="CC91" s="8"/>
      <c r="CD91" s="8"/>
      <c r="CE91" s="8"/>
      <c r="CF91" s="51"/>
      <c r="CG91" s="8"/>
      <c r="CH91" s="8"/>
      <c r="CI91" s="8"/>
      <c r="CJ91" s="8"/>
      <c r="CK91" s="8"/>
      <c r="CL91" s="8"/>
      <c r="CM91" s="51"/>
      <c r="CN91" s="8">
        <v>11600</v>
      </c>
      <c r="CO91" s="8">
        <v>11600</v>
      </c>
      <c r="CP91" s="8">
        <v>11600</v>
      </c>
      <c r="CQ91" s="8">
        <v>11600</v>
      </c>
      <c r="CR91" s="8">
        <v>46400</v>
      </c>
      <c r="CS91" s="8">
        <v>11600</v>
      </c>
      <c r="CT91" s="51">
        <v>58000</v>
      </c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8">
        <v>500</v>
      </c>
      <c r="DX91" s="8">
        <v>500</v>
      </c>
      <c r="DY91" s="8">
        <v>500</v>
      </c>
      <c r="DZ91" s="8">
        <v>500</v>
      </c>
      <c r="EA91" s="8">
        <v>2000</v>
      </c>
      <c r="EB91" s="8">
        <v>500</v>
      </c>
      <c r="EC91" s="51">
        <v>2500</v>
      </c>
      <c r="ED91" s="8">
        <v>3000</v>
      </c>
      <c r="EE91" s="8">
        <v>3000</v>
      </c>
      <c r="EF91" s="8">
        <v>3500</v>
      </c>
      <c r="EG91" s="8">
        <v>3500</v>
      </c>
      <c r="EH91" s="8">
        <v>13000</v>
      </c>
      <c r="EI91" s="8">
        <v>2000</v>
      </c>
      <c r="EJ91" s="51">
        <v>15000</v>
      </c>
    </row>
    <row r="92" spans="1:140" ht="28.8" hidden="1" x14ac:dyDescent="0.3">
      <c r="A92" s="7">
        <v>87</v>
      </c>
      <c r="B92" s="7" t="s">
        <v>1149</v>
      </c>
      <c r="C92" s="13" t="s">
        <v>901</v>
      </c>
      <c r="D92" s="13" t="s">
        <v>902</v>
      </c>
      <c r="E92" s="13" t="s">
        <v>903</v>
      </c>
      <c r="F92" s="13" t="s">
        <v>904</v>
      </c>
      <c r="G92" s="13" t="s">
        <v>905</v>
      </c>
      <c r="H92" s="13" t="s">
        <v>906</v>
      </c>
      <c r="I92" s="13" t="s">
        <v>907</v>
      </c>
      <c r="J92" s="13" t="s">
        <v>908</v>
      </c>
      <c r="K92" s="13">
        <v>1</v>
      </c>
      <c r="L92" s="13" t="s">
        <v>28</v>
      </c>
      <c r="M92" s="14" t="s">
        <v>909</v>
      </c>
      <c r="N92" s="13" t="s">
        <v>764</v>
      </c>
      <c r="O92" s="13" t="s">
        <v>765</v>
      </c>
      <c r="P92" s="13" t="s">
        <v>44</v>
      </c>
      <c r="Q92" s="15">
        <v>89310</v>
      </c>
      <c r="R92" s="15">
        <v>24690</v>
      </c>
      <c r="S92" s="16">
        <v>2205063900</v>
      </c>
      <c r="T92" s="17" t="s">
        <v>82</v>
      </c>
      <c r="U92" s="17" t="s">
        <v>81</v>
      </c>
      <c r="V92" s="15">
        <v>7500</v>
      </c>
      <c r="W92" s="16">
        <v>7500</v>
      </c>
      <c r="X92" s="16">
        <v>7500</v>
      </c>
      <c r="Y92" s="16">
        <v>7500</v>
      </c>
      <c r="Z92" s="16">
        <v>30000</v>
      </c>
      <c r="AA92" s="16">
        <v>5000</v>
      </c>
      <c r="AB92" s="51">
        <v>35000</v>
      </c>
      <c r="AC92" s="8">
        <v>600</v>
      </c>
      <c r="AD92" s="8">
        <v>600</v>
      </c>
      <c r="AE92" s="8">
        <v>600</v>
      </c>
      <c r="AF92" s="8">
        <v>600</v>
      </c>
      <c r="AG92" s="8">
        <v>2400</v>
      </c>
      <c r="AH92" s="8">
        <v>600</v>
      </c>
      <c r="AI92" s="51">
        <v>3000</v>
      </c>
      <c r="AJ92" s="8">
        <v>1480</v>
      </c>
      <c r="AK92" s="8">
        <v>1480</v>
      </c>
      <c r="AL92" s="8">
        <v>1480</v>
      </c>
      <c r="AM92" s="8">
        <v>1480</v>
      </c>
      <c r="AN92" s="8">
        <v>5920</v>
      </c>
      <c r="AO92" s="8">
        <v>990</v>
      </c>
      <c r="AP92" s="51">
        <v>6910</v>
      </c>
      <c r="AQ92" s="8"/>
      <c r="AR92" s="8"/>
      <c r="AS92" s="8"/>
      <c r="AT92" s="8"/>
      <c r="AU92" s="8"/>
      <c r="AV92" s="8"/>
      <c r="AW92" s="51"/>
      <c r="AX92" s="8"/>
      <c r="AY92" s="8"/>
      <c r="AZ92" s="8"/>
      <c r="BA92" s="8"/>
      <c r="BB92" s="8"/>
      <c r="BC92" s="8"/>
      <c r="BD92" s="51"/>
      <c r="BE92" s="8">
        <v>2200</v>
      </c>
      <c r="BF92" s="8">
        <v>2200</v>
      </c>
      <c r="BG92" s="8">
        <v>2200</v>
      </c>
      <c r="BH92" s="8">
        <v>2200</v>
      </c>
      <c r="BI92" s="8">
        <v>8800</v>
      </c>
      <c r="BJ92" s="8">
        <v>1200</v>
      </c>
      <c r="BK92" s="51">
        <v>10000</v>
      </c>
      <c r="BL92" s="8"/>
      <c r="BM92" s="8"/>
      <c r="BN92" s="8"/>
      <c r="BO92" s="8"/>
      <c r="BP92" s="8"/>
      <c r="BQ92" s="8"/>
      <c r="BR92" s="51"/>
      <c r="BS92" s="8">
        <v>1600</v>
      </c>
      <c r="BT92" s="8">
        <v>1600</v>
      </c>
      <c r="BU92" s="8">
        <v>1600</v>
      </c>
      <c r="BV92" s="8">
        <v>1600</v>
      </c>
      <c r="BW92" s="8">
        <v>6400</v>
      </c>
      <c r="BX92" s="8">
        <v>1600</v>
      </c>
      <c r="BY92" s="51">
        <v>8000</v>
      </c>
      <c r="BZ92" s="8"/>
      <c r="CA92" s="8"/>
      <c r="CB92" s="8"/>
      <c r="CC92" s="8"/>
      <c r="CD92" s="8"/>
      <c r="CE92" s="8"/>
      <c r="CF92" s="51"/>
      <c r="CG92" s="8">
        <v>750</v>
      </c>
      <c r="CH92" s="8">
        <v>750</v>
      </c>
      <c r="CI92" s="8">
        <v>750</v>
      </c>
      <c r="CJ92" s="8">
        <v>750</v>
      </c>
      <c r="CK92" s="8">
        <v>3000</v>
      </c>
      <c r="CL92" s="8">
        <v>500</v>
      </c>
      <c r="CM92" s="51">
        <v>3500</v>
      </c>
      <c r="CN92" s="8">
        <v>1290</v>
      </c>
      <c r="CO92" s="8">
        <v>1290</v>
      </c>
      <c r="CP92" s="8">
        <v>1290</v>
      </c>
      <c r="CQ92" s="8">
        <v>1290</v>
      </c>
      <c r="CR92" s="8">
        <v>5160</v>
      </c>
      <c r="CS92" s="8">
        <v>1290</v>
      </c>
      <c r="CT92" s="51">
        <v>6450</v>
      </c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8">
        <v>2025</v>
      </c>
      <c r="DQ92" s="8">
        <v>2025</v>
      </c>
      <c r="DR92" s="8">
        <v>2025</v>
      </c>
      <c r="DS92" s="8">
        <v>2025</v>
      </c>
      <c r="DT92" s="8">
        <v>8100</v>
      </c>
      <c r="DU92" s="8">
        <v>1350</v>
      </c>
      <c r="DV92" s="51">
        <v>9450</v>
      </c>
      <c r="DW92" s="8">
        <v>1400</v>
      </c>
      <c r="DX92" s="8">
        <v>1400</v>
      </c>
      <c r="DY92" s="8">
        <v>1400</v>
      </c>
      <c r="DZ92" s="8">
        <v>1400</v>
      </c>
      <c r="EA92" s="8">
        <v>5600</v>
      </c>
      <c r="EB92" s="8">
        <v>1400</v>
      </c>
      <c r="EC92" s="51">
        <v>7000</v>
      </c>
      <c r="ED92" s="51"/>
      <c r="EE92" s="51"/>
      <c r="EF92" s="51"/>
      <c r="EG92" s="51"/>
      <c r="EH92" s="51"/>
      <c r="EI92" s="51"/>
      <c r="EJ92" s="51"/>
    </row>
    <row r="93" spans="1:140" ht="25.8" hidden="1" customHeight="1" x14ac:dyDescent="0.3">
      <c r="A93" s="7">
        <v>88</v>
      </c>
      <c r="B93" s="7" t="s">
        <v>1151</v>
      </c>
      <c r="C93" s="13" t="s">
        <v>85</v>
      </c>
      <c r="D93" s="13" t="s">
        <v>86</v>
      </c>
      <c r="E93" s="13" t="s">
        <v>87</v>
      </c>
      <c r="F93" s="13" t="s">
        <v>88</v>
      </c>
      <c r="G93" s="13" t="s">
        <v>89</v>
      </c>
      <c r="H93" s="13" t="s">
        <v>39</v>
      </c>
      <c r="I93" s="13" t="s">
        <v>90</v>
      </c>
      <c r="J93" s="13" t="s">
        <v>91</v>
      </c>
      <c r="K93" s="13" t="s">
        <v>92</v>
      </c>
      <c r="L93" s="13" t="s">
        <v>28</v>
      </c>
      <c r="M93" s="14" t="s">
        <v>93</v>
      </c>
      <c r="N93" s="13" t="s">
        <v>94</v>
      </c>
      <c r="O93" s="13" t="s">
        <v>30</v>
      </c>
      <c r="P93" s="13" t="s">
        <v>69</v>
      </c>
      <c r="Q93" s="15">
        <v>164900</v>
      </c>
      <c r="R93" s="15">
        <v>24000</v>
      </c>
      <c r="S93" s="16">
        <v>3957600000</v>
      </c>
      <c r="T93" s="17" t="s">
        <v>96</v>
      </c>
      <c r="U93" s="17" t="s">
        <v>95</v>
      </c>
      <c r="V93" s="15">
        <v>17500</v>
      </c>
      <c r="W93" s="16">
        <v>17500</v>
      </c>
      <c r="X93" s="16">
        <v>17500</v>
      </c>
      <c r="Y93" s="16">
        <v>17500</v>
      </c>
      <c r="Z93" s="16">
        <v>70000</v>
      </c>
      <c r="AA93" s="16">
        <v>12000</v>
      </c>
      <c r="AB93" s="51">
        <v>82000</v>
      </c>
      <c r="AC93" s="8"/>
      <c r="AD93" s="8"/>
      <c r="AE93" s="8"/>
      <c r="AF93" s="8"/>
      <c r="AG93" s="8"/>
      <c r="AH93" s="8"/>
      <c r="AI93" s="51"/>
      <c r="AJ93" s="8">
        <v>11600</v>
      </c>
      <c r="AK93" s="8">
        <v>11600</v>
      </c>
      <c r="AL93" s="8">
        <v>11600</v>
      </c>
      <c r="AM93" s="8">
        <v>11600</v>
      </c>
      <c r="AN93" s="8">
        <v>46400</v>
      </c>
      <c r="AO93" s="8">
        <v>7700</v>
      </c>
      <c r="AP93" s="51">
        <v>54100</v>
      </c>
      <c r="AQ93" s="8"/>
      <c r="AR93" s="8"/>
      <c r="AS93" s="8"/>
      <c r="AT93" s="8"/>
      <c r="AU93" s="8"/>
      <c r="AV93" s="8"/>
      <c r="AW93" s="51"/>
      <c r="AX93" s="8"/>
      <c r="AY93" s="8"/>
      <c r="AZ93" s="8"/>
      <c r="BA93" s="8"/>
      <c r="BB93" s="8"/>
      <c r="BC93" s="8"/>
      <c r="BD93" s="51"/>
      <c r="BE93" s="8">
        <v>2150</v>
      </c>
      <c r="BF93" s="8">
        <v>2150</v>
      </c>
      <c r="BG93" s="8">
        <v>2150</v>
      </c>
      <c r="BH93" s="8">
        <v>2150</v>
      </c>
      <c r="BI93" s="8">
        <v>8600</v>
      </c>
      <c r="BJ93" s="8">
        <v>1400</v>
      </c>
      <c r="BK93" s="51">
        <v>10000</v>
      </c>
      <c r="BL93" s="8"/>
      <c r="BM93" s="8"/>
      <c r="BN93" s="8"/>
      <c r="BO93" s="8"/>
      <c r="BP93" s="8"/>
      <c r="BQ93" s="8"/>
      <c r="BR93" s="51"/>
      <c r="BS93" s="8">
        <v>2800</v>
      </c>
      <c r="BT93" s="8">
        <v>2800</v>
      </c>
      <c r="BU93" s="8">
        <v>2800</v>
      </c>
      <c r="BV93" s="8">
        <v>2800</v>
      </c>
      <c r="BW93" s="8">
        <v>11200</v>
      </c>
      <c r="BX93" s="8">
        <v>2800</v>
      </c>
      <c r="BY93" s="51">
        <v>14000</v>
      </c>
      <c r="BZ93" s="8"/>
      <c r="CA93" s="8"/>
      <c r="CB93" s="8"/>
      <c r="CC93" s="8"/>
      <c r="CD93" s="8"/>
      <c r="CE93" s="8"/>
      <c r="CF93" s="51"/>
      <c r="CG93" s="8"/>
      <c r="CH93" s="8"/>
      <c r="CI93" s="8"/>
      <c r="CJ93" s="8"/>
      <c r="CK93" s="8"/>
      <c r="CL93" s="8"/>
      <c r="CM93" s="51"/>
      <c r="CN93" s="8"/>
      <c r="CO93" s="8"/>
      <c r="CP93" s="8"/>
      <c r="CQ93" s="8"/>
      <c r="CR93" s="8"/>
      <c r="CS93" s="8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8">
        <v>960</v>
      </c>
      <c r="DX93" s="8">
        <v>960</v>
      </c>
      <c r="DY93" s="8">
        <v>960</v>
      </c>
      <c r="DZ93" s="8">
        <v>960</v>
      </c>
      <c r="EA93" s="8">
        <v>0</v>
      </c>
      <c r="EB93" s="8">
        <v>960</v>
      </c>
      <c r="EC93" s="51">
        <v>4800</v>
      </c>
      <c r="ED93" s="51"/>
      <c r="EE93" s="51"/>
      <c r="EF93" s="51"/>
      <c r="EG93" s="51"/>
      <c r="EH93" s="51"/>
      <c r="EI93" s="51"/>
      <c r="EJ93" s="51"/>
    </row>
    <row r="94" spans="1:140" ht="25.8" hidden="1" customHeight="1" x14ac:dyDescent="0.3">
      <c r="A94" s="7">
        <v>89</v>
      </c>
      <c r="B94" s="7" t="s">
        <v>1152</v>
      </c>
      <c r="C94" s="13" t="s">
        <v>1021</v>
      </c>
      <c r="D94" s="13" t="s">
        <v>1022</v>
      </c>
      <c r="E94" s="13" t="s">
        <v>1023</v>
      </c>
      <c r="F94" s="13" t="s">
        <v>1024</v>
      </c>
      <c r="G94" s="13" t="s">
        <v>1025</v>
      </c>
      <c r="H94" s="13" t="s">
        <v>39</v>
      </c>
      <c r="I94" s="13" t="s">
        <v>209</v>
      </c>
      <c r="J94" s="13" t="s">
        <v>1026</v>
      </c>
      <c r="K94" s="13" t="s">
        <v>92</v>
      </c>
      <c r="L94" s="13" t="s">
        <v>42</v>
      </c>
      <c r="M94" s="14" t="s">
        <v>1027</v>
      </c>
      <c r="N94" s="13" t="s">
        <v>94</v>
      </c>
      <c r="O94" s="13" t="s">
        <v>30</v>
      </c>
      <c r="P94" s="13" t="s">
        <v>69</v>
      </c>
      <c r="Q94" s="15">
        <v>58260</v>
      </c>
      <c r="R94" s="15">
        <v>96999</v>
      </c>
      <c r="S94" s="16">
        <v>5651161740</v>
      </c>
      <c r="T94" s="17" t="s">
        <v>96</v>
      </c>
      <c r="U94" s="17" t="s">
        <v>95</v>
      </c>
      <c r="V94" s="15">
        <v>10000</v>
      </c>
      <c r="W94" s="16">
        <v>10000</v>
      </c>
      <c r="X94" s="16">
        <v>10000</v>
      </c>
      <c r="Y94" s="16">
        <v>15000</v>
      </c>
      <c r="Z94" s="16">
        <v>45000</v>
      </c>
      <c r="AA94" s="16">
        <v>7500</v>
      </c>
      <c r="AB94" s="51">
        <v>52500</v>
      </c>
      <c r="AC94" s="8"/>
      <c r="AD94" s="8"/>
      <c r="AE94" s="8"/>
      <c r="AF94" s="8"/>
      <c r="AG94" s="8"/>
      <c r="AH94" s="8"/>
      <c r="AI94" s="51"/>
      <c r="AJ94" s="8">
        <v>500</v>
      </c>
      <c r="AK94" s="8">
        <v>500</v>
      </c>
      <c r="AL94" s="8">
        <v>500</v>
      </c>
      <c r="AM94" s="8">
        <v>500</v>
      </c>
      <c r="AN94" s="8">
        <v>2000</v>
      </c>
      <c r="AO94" s="8">
        <v>260</v>
      </c>
      <c r="AP94" s="51">
        <v>2260</v>
      </c>
      <c r="AQ94" s="8"/>
      <c r="AR94" s="8"/>
      <c r="AS94" s="8"/>
      <c r="AT94" s="8"/>
      <c r="AU94" s="8"/>
      <c r="AV94" s="8"/>
      <c r="AW94" s="51"/>
      <c r="AX94" s="8"/>
      <c r="AY94" s="8"/>
      <c r="AZ94" s="8"/>
      <c r="BA94" s="8"/>
      <c r="BB94" s="8"/>
      <c r="BC94" s="8"/>
      <c r="BD94" s="51"/>
      <c r="BE94" s="8"/>
      <c r="BF94" s="8"/>
      <c r="BG94" s="8"/>
      <c r="BH94" s="8"/>
      <c r="BI94" s="8"/>
      <c r="BJ94" s="8"/>
      <c r="BK94" s="51"/>
      <c r="BL94" s="8"/>
      <c r="BM94" s="8"/>
      <c r="BN94" s="8"/>
      <c r="BO94" s="8"/>
      <c r="BP94" s="8"/>
      <c r="BQ94" s="8"/>
      <c r="BR94" s="51"/>
      <c r="BS94" s="8">
        <v>700</v>
      </c>
      <c r="BT94" s="8">
        <v>700</v>
      </c>
      <c r="BU94" s="8">
        <v>700</v>
      </c>
      <c r="BV94" s="8">
        <v>700</v>
      </c>
      <c r="BW94" s="8">
        <v>2800</v>
      </c>
      <c r="BX94" s="8">
        <v>700</v>
      </c>
      <c r="BY94" s="51">
        <v>3500</v>
      </c>
      <c r="BZ94" s="8"/>
      <c r="CA94" s="8"/>
      <c r="CB94" s="8"/>
      <c r="CC94" s="8"/>
      <c r="CD94" s="8"/>
      <c r="CE94" s="8"/>
      <c r="CF94" s="51"/>
      <c r="CG94" s="8"/>
      <c r="CH94" s="8"/>
      <c r="CI94" s="8"/>
      <c r="CJ94" s="8"/>
      <c r="CK94" s="8"/>
      <c r="CL94" s="8"/>
      <c r="CM94" s="51"/>
      <c r="CN94" s="8"/>
      <c r="CO94" s="8"/>
      <c r="CP94" s="8"/>
      <c r="CQ94" s="8"/>
      <c r="CR94" s="8"/>
      <c r="CS94" s="8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</row>
    <row r="95" spans="1:140" ht="28.8" hidden="1" x14ac:dyDescent="0.3">
      <c r="A95" s="7">
        <v>90</v>
      </c>
      <c r="B95" s="7" t="s">
        <v>1153</v>
      </c>
      <c r="C95" s="13" t="s">
        <v>335</v>
      </c>
      <c r="D95" s="13" t="s">
        <v>336</v>
      </c>
      <c r="E95" s="13" t="s">
        <v>337</v>
      </c>
      <c r="F95" s="13" t="s">
        <v>338</v>
      </c>
      <c r="G95" s="13" t="s">
        <v>339</v>
      </c>
      <c r="H95" s="13" t="s">
        <v>25</v>
      </c>
      <c r="I95" s="13" t="s">
        <v>199</v>
      </c>
      <c r="J95" s="13" t="s">
        <v>340</v>
      </c>
      <c r="K95" s="13" t="s">
        <v>320</v>
      </c>
      <c r="L95" s="13" t="s">
        <v>42</v>
      </c>
      <c r="M95" s="14" t="s">
        <v>341</v>
      </c>
      <c r="N95" s="13" t="s">
        <v>342</v>
      </c>
      <c r="O95" s="13" t="s">
        <v>343</v>
      </c>
      <c r="P95" s="13" t="s">
        <v>31</v>
      </c>
      <c r="Q95" s="15">
        <v>1803250</v>
      </c>
      <c r="R95" s="15">
        <v>3450</v>
      </c>
      <c r="S95" s="16">
        <v>6221212500</v>
      </c>
      <c r="T95" s="17" t="s">
        <v>345</v>
      </c>
      <c r="U95" s="17" t="s">
        <v>344</v>
      </c>
      <c r="V95" s="17"/>
      <c r="W95" s="17"/>
      <c r="X95" s="17"/>
      <c r="Y95" s="17"/>
      <c r="Z95" s="17"/>
      <c r="AA95" s="17"/>
      <c r="AB95" s="51"/>
      <c r="AC95" s="8">
        <v>50</v>
      </c>
      <c r="AD95" s="8">
        <v>50</v>
      </c>
      <c r="AE95" s="8">
        <v>50</v>
      </c>
      <c r="AF95" s="8">
        <v>50</v>
      </c>
      <c r="AG95" s="8">
        <v>200</v>
      </c>
      <c r="AH95" s="8">
        <v>50</v>
      </c>
      <c r="AI95" s="51">
        <v>250</v>
      </c>
      <c r="AJ95" s="8">
        <v>28500</v>
      </c>
      <c r="AK95" s="8">
        <v>28500</v>
      </c>
      <c r="AL95" s="8">
        <v>28500</v>
      </c>
      <c r="AM95" s="8">
        <v>28500</v>
      </c>
      <c r="AN95" s="8">
        <v>114000</v>
      </c>
      <c r="AO95" s="8">
        <v>19000</v>
      </c>
      <c r="AP95" s="51">
        <v>133000</v>
      </c>
      <c r="AQ95" s="8"/>
      <c r="AR95" s="8"/>
      <c r="AS95" s="8"/>
      <c r="AT95" s="8"/>
      <c r="AU95" s="8"/>
      <c r="AV95" s="8"/>
      <c r="AW95" s="51"/>
      <c r="AX95" s="8">
        <v>19500</v>
      </c>
      <c r="AY95" s="8">
        <v>19500</v>
      </c>
      <c r="AZ95" s="8">
        <v>19500</v>
      </c>
      <c r="BA95" s="8">
        <v>19500</v>
      </c>
      <c r="BB95" s="8">
        <v>78000</v>
      </c>
      <c r="BC95" s="8">
        <v>12000</v>
      </c>
      <c r="BD95" s="51">
        <v>90000</v>
      </c>
      <c r="BE95" s="8">
        <v>43000</v>
      </c>
      <c r="BF95" s="8">
        <v>43000</v>
      </c>
      <c r="BG95" s="8">
        <v>43000</v>
      </c>
      <c r="BH95" s="8">
        <v>43000</v>
      </c>
      <c r="BI95" s="8">
        <v>172000</v>
      </c>
      <c r="BJ95" s="8">
        <v>28000</v>
      </c>
      <c r="BK95" s="51">
        <v>200000</v>
      </c>
      <c r="BL95" s="8"/>
      <c r="BM95" s="8"/>
      <c r="BN95" s="8"/>
      <c r="BO95" s="8"/>
      <c r="BP95" s="8"/>
      <c r="BQ95" s="8"/>
      <c r="BR95" s="51"/>
      <c r="BS95" s="8"/>
      <c r="BT95" s="8"/>
      <c r="BU95" s="8"/>
      <c r="BV95" s="8"/>
      <c r="BW95" s="8"/>
      <c r="BX95" s="8"/>
      <c r="BY95" s="51"/>
      <c r="BZ95" s="8"/>
      <c r="CA95" s="8"/>
      <c r="CB95" s="8"/>
      <c r="CC95" s="8"/>
      <c r="CD95" s="8"/>
      <c r="CE95" s="8"/>
      <c r="CF95" s="51"/>
      <c r="CG95" s="8"/>
      <c r="CH95" s="8"/>
      <c r="CI95" s="8"/>
      <c r="CJ95" s="8"/>
      <c r="CK95" s="8"/>
      <c r="CL95" s="8"/>
      <c r="CM95" s="51"/>
      <c r="CN95" s="8">
        <v>70000</v>
      </c>
      <c r="CO95" s="8">
        <v>70000</v>
      </c>
      <c r="CP95" s="8">
        <v>70000</v>
      </c>
      <c r="CQ95" s="8">
        <v>70000</v>
      </c>
      <c r="CR95" s="8">
        <v>280000</v>
      </c>
      <c r="CS95" s="8">
        <v>20000</v>
      </c>
      <c r="CT95" s="51">
        <v>300000</v>
      </c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8">
        <v>12500</v>
      </c>
      <c r="DJ95" s="8">
        <v>12500</v>
      </c>
      <c r="DK95" s="8">
        <v>12500</v>
      </c>
      <c r="DL95" s="8">
        <v>12500</v>
      </c>
      <c r="DM95" s="8">
        <v>50000</v>
      </c>
      <c r="DN95" s="8">
        <v>10000</v>
      </c>
      <c r="DO95" s="51">
        <v>60000</v>
      </c>
      <c r="DP95" s="8">
        <v>50000</v>
      </c>
      <c r="DQ95" s="8">
        <v>50000</v>
      </c>
      <c r="DR95" s="8">
        <v>50000</v>
      </c>
      <c r="DS95" s="8">
        <v>50000</v>
      </c>
      <c r="DT95" s="8">
        <v>200000</v>
      </c>
      <c r="DU95" s="8">
        <v>20000</v>
      </c>
      <c r="DV95" s="51">
        <v>220000</v>
      </c>
      <c r="DW95" s="8">
        <v>150000</v>
      </c>
      <c r="DX95" s="8">
        <v>150000</v>
      </c>
      <c r="DY95" s="8">
        <v>150000</v>
      </c>
      <c r="DZ95" s="8">
        <v>150000</v>
      </c>
      <c r="EA95" s="8">
        <v>600000</v>
      </c>
      <c r="EB95" s="8">
        <v>150000</v>
      </c>
      <c r="EC95" s="51">
        <v>750000</v>
      </c>
      <c r="ED95" s="8">
        <v>10000</v>
      </c>
      <c r="EE95" s="8">
        <v>10000</v>
      </c>
      <c r="EF95" s="8">
        <v>10000</v>
      </c>
      <c r="EG95" s="8">
        <v>13000</v>
      </c>
      <c r="EH95" s="8">
        <v>43000</v>
      </c>
      <c r="EI95" s="8">
        <v>7000</v>
      </c>
      <c r="EJ95" s="51">
        <v>50000</v>
      </c>
    </row>
    <row r="96" spans="1:140" ht="28.8" hidden="1" x14ac:dyDescent="0.3">
      <c r="A96" s="7">
        <v>91</v>
      </c>
      <c r="B96" s="7" t="s">
        <v>1154</v>
      </c>
      <c r="C96" s="13" t="s">
        <v>430</v>
      </c>
      <c r="D96" s="13" t="s">
        <v>431</v>
      </c>
      <c r="E96" s="13" t="s">
        <v>432</v>
      </c>
      <c r="F96" s="13" t="s">
        <v>433</v>
      </c>
      <c r="G96" s="13" t="s">
        <v>434</v>
      </c>
      <c r="H96" s="13" t="s">
        <v>25</v>
      </c>
      <c r="I96" s="13" t="s">
        <v>199</v>
      </c>
      <c r="J96" s="13" t="s">
        <v>293</v>
      </c>
      <c r="K96" s="13" t="s">
        <v>435</v>
      </c>
      <c r="L96" s="13" t="s">
        <v>28</v>
      </c>
      <c r="M96" s="14" t="s">
        <v>436</v>
      </c>
      <c r="N96" s="13" t="s">
        <v>437</v>
      </c>
      <c r="O96" s="13" t="s">
        <v>323</v>
      </c>
      <c r="P96" s="13" t="s">
        <v>31</v>
      </c>
      <c r="Q96" s="15">
        <v>897900</v>
      </c>
      <c r="R96" s="15">
        <v>3750</v>
      </c>
      <c r="S96" s="16">
        <v>3367125000</v>
      </c>
      <c r="T96" s="17" t="s">
        <v>345</v>
      </c>
      <c r="U96" s="17" t="s">
        <v>344</v>
      </c>
      <c r="V96" s="15">
        <v>15000</v>
      </c>
      <c r="W96" s="16">
        <v>15000</v>
      </c>
      <c r="X96" s="16">
        <v>15000</v>
      </c>
      <c r="Y96" s="16">
        <v>15000</v>
      </c>
      <c r="Z96" s="16">
        <v>60000</v>
      </c>
      <c r="AA96" s="16">
        <v>10000</v>
      </c>
      <c r="AB96" s="51">
        <v>70000</v>
      </c>
      <c r="AC96" s="8"/>
      <c r="AD96" s="8"/>
      <c r="AE96" s="8"/>
      <c r="AF96" s="8"/>
      <c r="AG96" s="8"/>
      <c r="AH96" s="8"/>
      <c r="AI96" s="51"/>
      <c r="AJ96" s="8">
        <v>69400</v>
      </c>
      <c r="AK96" s="8">
        <v>69400</v>
      </c>
      <c r="AL96" s="8">
        <v>69400</v>
      </c>
      <c r="AM96" s="8">
        <v>69400</v>
      </c>
      <c r="AN96" s="8">
        <v>277600</v>
      </c>
      <c r="AO96" s="8">
        <v>46300</v>
      </c>
      <c r="AP96" s="51">
        <v>323900</v>
      </c>
      <c r="AQ96" s="8"/>
      <c r="AR96" s="8"/>
      <c r="AS96" s="8"/>
      <c r="AT96" s="8"/>
      <c r="AU96" s="8"/>
      <c r="AV96" s="8"/>
      <c r="AW96" s="51"/>
      <c r="AX96" s="8"/>
      <c r="AY96" s="8"/>
      <c r="AZ96" s="8"/>
      <c r="BA96" s="8"/>
      <c r="BB96" s="8"/>
      <c r="BC96" s="8"/>
      <c r="BD96" s="51"/>
      <c r="BE96" s="8">
        <v>40000</v>
      </c>
      <c r="BF96" s="8">
        <v>40000</v>
      </c>
      <c r="BG96" s="8">
        <v>40000</v>
      </c>
      <c r="BH96" s="8">
        <v>40000</v>
      </c>
      <c r="BI96" s="8">
        <v>160000</v>
      </c>
      <c r="BJ96" s="8">
        <v>30000</v>
      </c>
      <c r="BK96" s="51">
        <v>190000</v>
      </c>
      <c r="BL96" s="8"/>
      <c r="BM96" s="8"/>
      <c r="BN96" s="8"/>
      <c r="BO96" s="8"/>
      <c r="BP96" s="8"/>
      <c r="BQ96" s="8"/>
      <c r="BR96" s="51"/>
      <c r="BS96" s="8"/>
      <c r="BT96" s="8"/>
      <c r="BU96" s="8"/>
      <c r="BV96" s="8"/>
      <c r="BW96" s="8"/>
      <c r="BX96" s="8"/>
      <c r="BY96" s="51"/>
      <c r="BZ96" s="8"/>
      <c r="CA96" s="8"/>
      <c r="CB96" s="8"/>
      <c r="CC96" s="8"/>
      <c r="CD96" s="8"/>
      <c r="CE96" s="8"/>
      <c r="CF96" s="51"/>
      <c r="CG96" s="8"/>
      <c r="CH96" s="8"/>
      <c r="CI96" s="8"/>
      <c r="CJ96" s="8"/>
      <c r="CK96" s="8"/>
      <c r="CL96" s="8"/>
      <c r="CM96" s="51"/>
      <c r="CN96" s="8"/>
      <c r="CO96" s="8"/>
      <c r="CP96" s="8"/>
      <c r="CQ96" s="8"/>
      <c r="CR96" s="8"/>
      <c r="CS96" s="8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8">
        <v>5000</v>
      </c>
      <c r="DJ96" s="8">
        <v>5000</v>
      </c>
      <c r="DK96" s="8">
        <v>5000</v>
      </c>
      <c r="DL96" s="8">
        <v>5000</v>
      </c>
      <c r="DM96" s="8">
        <v>20000</v>
      </c>
      <c r="DN96" s="8">
        <v>4000</v>
      </c>
      <c r="DO96" s="51">
        <v>24000</v>
      </c>
      <c r="DP96" s="8">
        <v>37500</v>
      </c>
      <c r="DQ96" s="8">
        <v>37500</v>
      </c>
      <c r="DR96" s="8">
        <v>37500</v>
      </c>
      <c r="DS96" s="8">
        <v>37500</v>
      </c>
      <c r="DT96" s="8">
        <v>150000</v>
      </c>
      <c r="DU96" s="8">
        <v>25000</v>
      </c>
      <c r="DV96" s="51">
        <v>175000</v>
      </c>
      <c r="DW96" s="8">
        <v>3000</v>
      </c>
      <c r="DX96" s="8">
        <v>3000</v>
      </c>
      <c r="DY96" s="8">
        <v>3000</v>
      </c>
      <c r="DZ96" s="8">
        <v>3000</v>
      </c>
      <c r="EA96" s="8">
        <v>12000</v>
      </c>
      <c r="EB96" s="8">
        <v>3000</v>
      </c>
      <c r="EC96" s="51">
        <v>15000</v>
      </c>
      <c r="ED96" s="8">
        <v>20000</v>
      </c>
      <c r="EE96" s="8">
        <v>20000</v>
      </c>
      <c r="EF96" s="8">
        <v>22000</v>
      </c>
      <c r="EG96" s="8">
        <v>23000</v>
      </c>
      <c r="EH96" s="8">
        <v>85000</v>
      </c>
      <c r="EI96" s="8">
        <v>15000</v>
      </c>
      <c r="EJ96" s="51">
        <v>100000</v>
      </c>
    </row>
    <row r="97" spans="1:140" ht="28.8" hidden="1" x14ac:dyDescent="0.3">
      <c r="A97" s="7">
        <v>92</v>
      </c>
      <c r="B97" s="7" t="s">
        <v>1155</v>
      </c>
      <c r="C97" s="13" t="s">
        <v>438</v>
      </c>
      <c r="D97" s="13" t="s">
        <v>439</v>
      </c>
      <c r="E97" s="13" t="s">
        <v>440</v>
      </c>
      <c r="F97" s="13" t="s">
        <v>433</v>
      </c>
      <c r="G97" s="13" t="s">
        <v>434</v>
      </c>
      <c r="H97" s="13" t="s">
        <v>25</v>
      </c>
      <c r="I97" s="13" t="s">
        <v>199</v>
      </c>
      <c r="J97" s="13" t="s">
        <v>441</v>
      </c>
      <c r="K97" s="13" t="s">
        <v>442</v>
      </c>
      <c r="L97" s="13" t="s">
        <v>28</v>
      </c>
      <c r="M97" s="14" t="s">
        <v>443</v>
      </c>
      <c r="N97" s="13" t="s">
        <v>444</v>
      </c>
      <c r="O97" s="13" t="s">
        <v>323</v>
      </c>
      <c r="P97" s="13" t="s">
        <v>31</v>
      </c>
      <c r="Q97" s="15">
        <v>639200</v>
      </c>
      <c r="R97" s="15">
        <v>3200</v>
      </c>
      <c r="S97" s="16">
        <v>2045440000</v>
      </c>
      <c r="T97" s="17" t="s">
        <v>345</v>
      </c>
      <c r="U97" s="17" t="s">
        <v>344</v>
      </c>
      <c r="V97" s="17"/>
      <c r="W97" s="17"/>
      <c r="X97" s="17"/>
      <c r="Y97" s="17"/>
      <c r="Z97" s="17"/>
      <c r="AA97" s="17"/>
      <c r="AB97" s="51"/>
      <c r="AC97" s="8"/>
      <c r="AD97" s="8"/>
      <c r="AE97" s="8"/>
      <c r="AF97" s="8"/>
      <c r="AG97" s="8"/>
      <c r="AH97" s="8"/>
      <c r="AI97" s="51"/>
      <c r="AJ97" s="8">
        <v>45900</v>
      </c>
      <c r="AK97" s="8">
        <v>45900</v>
      </c>
      <c r="AL97" s="8">
        <v>45900</v>
      </c>
      <c r="AM97" s="8">
        <v>45900</v>
      </c>
      <c r="AN97" s="8">
        <v>183600</v>
      </c>
      <c r="AO97" s="8">
        <v>30600</v>
      </c>
      <c r="AP97" s="51">
        <v>214200</v>
      </c>
      <c r="AQ97" s="8"/>
      <c r="AR97" s="8"/>
      <c r="AS97" s="8"/>
      <c r="AT97" s="8"/>
      <c r="AU97" s="8"/>
      <c r="AV97" s="8"/>
      <c r="AW97" s="51"/>
      <c r="AX97" s="8"/>
      <c r="AY97" s="8"/>
      <c r="AZ97" s="8"/>
      <c r="BA97" s="8"/>
      <c r="BB97" s="8"/>
      <c r="BC97" s="8"/>
      <c r="BD97" s="51"/>
      <c r="BE97" s="8"/>
      <c r="BF97" s="8"/>
      <c r="BG97" s="8"/>
      <c r="BH97" s="8"/>
      <c r="BI97" s="8"/>
      <c r="BJ97" s="8"/>
      <c r="BK97" s="51"/>
      <c r="BL97" s="8"/>
      <c r="BM97" s="8"/>
      <c r="BN97" s="8"/>
      <c r="BO97" s="8"/>
      <c r="BP97" s="8"/>
      <c r="BQ97" s="8"/>
      <c r="BR97" s="51"/>
      <c r="BS97" s="8"/>
      <c r="BT97" s="8"/>
      <c r="BU97" s="8"/>
      <c r="BV97" s="8"/>
      <c r="BW97" s="8"/>
      <c r="BX97" s="8"/>
      <c r="BY97" s="51"/>
      <c r="BZ97" s="8"/>
      <c r="CA97" s="8"/>
      <c r="CB97" s="8"/>
      <c r="CC97" s="8"/>
      <c r="CD97" s="8"/>
      <c r="CE97" s="8"/>
      <c r="CF97" s="51"/>
      <c r="CG97" s="8"/>
      <c r="CH97" s="8"/>
      <c r="CI97" s="8"/>
      <c r="CJ97" s="8"/>
      <c r="CK97" s="8"/>
      <c r="CL97" s="8"/>
      <c r="CM97" s="51"/>
      <c r="CN97" s="8"/>
      <c r="CO97" s="8"/>
      <c r="CP97" s="8"/>
      <c r="CQ97" s="8"/>
      <c r="CR97" s="8"/>
      <c r="CS97" s="8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8">
        <v>12500</v>
      </c>
      <c r="DJ97" s="8">
        <v>12500</v>
      </c>
      <c r="DK97" s="8">
        <v>12500</v>
      </c>
      <c r="DL97" s="8">
        <v>12500</v>
      </c>
      <c r="DM97" s="8">
        <v>50000</v>
      </c>
      <c r="DN97" s="8">
        <v>10000</v>
      </c>
      <c r="DO97" s="51">
        <v>60000</v>
      </c>
      <c r="DP97" s="8">
        <v>37500</v>
      </c>
      <c r="DQ97" s="8">
        <v>37500</v>
      </c>
      <c r="DR97" s="8">
        <v>37500</v>
      </c>
      <c r="DS97" s="8">
        <v>37500</v>
      </c>
      <c r="DT97" s="8">
        <v>150000</v>
      </c>
      <c r="DU97" s="8">
        <v>25000</v>
      </c>
      <c r="DV97" s="51">
        <v>175000</v>
      </c>
      <c r="DW97" s="8">
        <v>30000</v>
      </c>
      <c r="DX97" s="8">
        <v>30000</v>
      </c>
      <c r="DY97" s="8">
        <v>30000</v>
      </c>
      <c r="DZ97" s="8">
        <v>30000</v>
      </c>
      <c r="EA97" s="8">
        <v>120000</v>
      </c>
      <c r="EB97" s="8">
        <v>30000</v>
      </c>
      <c r="EC97" s="51">
        <v>150000</v>
      </c>
      <c r="ED97" s="8">
        <v>8000</v>
      </c>
      <c r="EE97" s="8">
        <v>8000</v>
      </c>
      <c r="EF97" s="8">
        <v>9000</v>
      </c>
      <c r="EG97" s="8">
        <v>10000</v>
      </c>
      <c r="EH97" s="8">
        <v>35000</v>
      </c>
      <c r="EI97" s="8">
        <v>5000</v>
      </c>
      <c r="EJ97" s="51">
        <v>40000</v>
      </c>
    </row>
    <row r="98" spans="1:140" ht="57.6" hidden="1" x14ac:dyDescent="0.3">
      <c r="A98" s="7">
        <v>93</v>
      </c>
      <c r="B98" s="7" t="s">
        <v>1156</v>
      </c>
      <c r="C98" s="13" t="s">
        <v>523</v>
      </c>
      <c r="D98" s="13" t="s">
        <v>524</v>
      </c>
      <c r="E98" s="13" t="s">
        <v>525</v>
      </c>
      <c r="F98" s="13" t="s">
        <v>526</v>
      </c>
      <c r="G98" s="13" t="s">
        <v>527</v>
      </c>
      <c r="H98" s="13" t="s">
        <v>39</v>
      </c>
      <c r="I98" s="13" t="s">
        <v>528</v>
      </c>
      <c r="J98" s="13" t="s">
        <v>529</v>
      </c>
      <c r="K98" s="13" t="s">
        <v>530</v>
      </c>
      <c r="L98" s="13" t="s">
        <v>28</v>
      </c>
      <c r="M98" s="14" t="s">
        <v>531</v>
      </c>
      <c r="N98" s="13" t="s">
        <v>532</v>
      </c>
      <c r="O98" s="13" t="s">
        <v>533</v>
      </c>
      <c r="P98" s="13" t="s">
        <v>44</v>
      </c>
      <c r="Q98" s="15">
        <v>31880</v>
      </c>
      <c r="R98" s="15">
        <v>150150</v>
      </c>
      <c r="S98" s="16">
        <v>4786782000</v>
      </c>
      <c r="T98" s="17" t="s">
        <v>345</v>
      </c>
      <c r="U98" s="17" t="s">
        <v>344</v>
      </c>
      <c r="V98" s="17"/>
      <c r="W98" s="17"/>
      <c r="X98" s="17"/>
      <c r="Y98" s="17"/>
      <c r="Z98" s="17"/>
      <c r="AA98" s="17"/>
      <c r="AB98" s="51"/>
      <c r="AC98" s="8"/>
      <c r="AD98" s="8"/>
      <c r="AE98" s="8"/>
      <c r="AF98" s="8"/>
      <c r="AG98" s="8"/>
      <c r="AH98" s="8"/>
      <c r="AI98" s="51"/>
      <c r="AJ98" s="8">
        <v>525</v>
      </c>
      <c r="AK98" s="8">
        <v>525</v>
      </c>
      <c r="AL98" s="8">
        <v>525</v>
      </c>
      <c r="AM98" s="8">
        <v>525</v>
      </c>
      <c r="AN98" s="8">
        <v>2100</v>
      </c>
      <c r="AO98" s="8">
        <v>350</v>
      </c>
      <c r="AP98" s="51">
        <v>2450</v>
      </c>
      <c r="AQ98" s="8"/>
      <c r="AR98" s="8"/>
      <c r="AS98" s="8"/>
      <c r="AT98" s="8"/>
      <c r="AU98" s="8"/>
      <c r="AV98" s="8"/>
      <c r="AW98" s="51"/>
      <c r="AX98" s="8"/>
      <c r="AY98" s="8"/>
      <c r="AZ98" s="8"/>
      <c r="BA98" s="8"/>
      <c r="BB98" s="8"/>
      <c r="BC98" s="8"/>
      <c r="BD98" s="51"/>
      <c r="BE98" s="8">
        <v>750</v>
      </c>
      <c r="BF98" s="8">
        <v>750</v>
      </c>
      <c r="BG98" s="8">
        <v>750</v>
      </c>
      <c r="BH98" s="8">
        <v>750</v>
      </c>
      <c r="BI98" s="8">
        <v>3000</v>
      </c>
      <c r="BJ98" s="8">
        <v>500</v>
      </c>
      <c r="BK98" s="51">
        <v>3500</v>
      </c>
      <c r="BL98" s="8"/>
      <c r="BM98" s="8"/>
      <c r="BN98" s="8"/>
      <c r="BO98" s="8"/>
      <c r="BP98" s="8"/>
      <c r="BQ98" s="8"/>
      <c r="BR98" s="51"/>
      <c r="BS98" s="8">
        <v>600</v>
      </c>
      <c r="BT98" s="8">
        <v>600</v>
      </c>
      <c r="BU98" s="8">
        <v>600</v>
      </c>
      <c r="BV98" s="8">
        <v>600</v>
      </c>
      <c r="BW98" s="8">
        <v>2400</v>
      </c>
      <c r="BX98" s="8">
        <v>600</v>
      </c>
      <c r="BY98" s="51">
        <v>3000</v>
      </c>
      <c r="BZ98" s="8"/>
      <c r="CA98" s="8"/>
      <c r="CB98" s="8"/>
      <c r="CC98" s="8"/>
      <c r="CD98" s="8"/>
      <c r="CE98" s="8"/>
      <c r="CF98" s="51"/>
      <c r="CG98" s="8">
        <v>1100</v>
      </c>
      <c r="CH98" s="8">
        <v>1100</v>
      </c>
      <c r="CI98" s="8">
        <v>1100</v>
      </c>
      <c r="CJ98" s="8">
        <v>1000</v>
      </c>
      <c r="CK98" s="8">
        <v>4300</v>
      </c>
      <c r="CL98" s="8">
        <v>700</v>
      </c>
      <c r="CM98" s="51">
        <v>5000</v>
      </c>
      <c r="CN98" s="8">
        <v>2120</v>
      </c>
      <c r="CO98" s="8">
        <v>2120</v>
      </c>
      <c r="CP98" s="8">
        <v>2120</v>
      </c>
      <c r="CQ98" s="8">
        <v>2120</v>
      </c>
      <c r="CR98" s="8">
        <v>8480</v>
      </c>
      <c r="CS98" s="8">
        <v>2120</v>
      </c>
      <c r="CT98" s="51">
        <v>10600</v>
      </c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8">
        <v>1250</v>
      </c>
      <c r="DQ98" s="8">
        <v>1250</v>
      </c>
      <c r="DR98" s="8">
        <v>1250</v>
      </c>
      <c r="DS98" s="8">
        <v>1250</v>
      </c>
      <c r="DT98" s="8">
        <v>5000</v>
      </c>
      <c r="DU98" s="8">
        <v>830</v>
      </c>
      <c r="DV98" s="51">
        <v>5830</v>
      </c>
      <c r="DW98" s="8">
        <v>300</v>
      </c>
      <c r="DX98" s="8">
        <v>300</v>
      </c>
      <c r="DY98" s="8">
        <v>300</v>
      </c>
      <c r="DZ98" s="8">
        <v>300</v>
      </c>
      <c r="EA98" s="8">
        <v>1200</v>
      </c>
      <c r="EB98" s="8">
        <v>300</v>
      </c>
      <c r="EC98" s="51">
        <v>1500</v>
      </c>
      <c r="ED98" s="51"/>
      <c r="EE98" s="51"/>
      <c r="EF98" s="51"/>
      <c r="EG98" s="51"/>
      <c r="EH98" s="51"/>
      <c r="EI98" s="51"/>
      <c r="EJ98" s="51"/>
    </row>
    <row r="99" spans="1:140" ht="86.4" hidden="1" x14ac:dyDescent="0.3">
      <c r="A99" s="7">
        <v>94</v>
      </c>
      <c r="B99" s="7" t="s">
        <v>1157</v>
      </c>
      <c r="C99" s="13" t="s">
        <v>136</v>
      </c>
      <c r="D99" s="13" t="s">
        <v>137</v>
      </c>
      <c r="E99" s="13" t="s">
        <v>138</v>
      </c>
      <c r="F99" s="13" t="s">
        <v>139</v>
      </c>
      <c r="G99" s="13" t="s">
        <v>140</v>
      </c>
      <c r="H99" s="13" t="s">
        <v>39</v>
      </c>
      <c r="I99" s="13" t="s">
        <v>40</v>
      </c>
      <c r="J99" s="13" t="s">
        <v>141</v>
      </c>
      <c r="K99" s="13">
        <v>1</v>
      </c>
      <c r="L99" s="13" t="s">
        <v>28</v>
      </c>
      <c r="M99" s="14" t="s">
        <v>142</v>
      </c>
      <c r="N99" s="13" t="s">
        <v>143</v>
      </c>
      <c r="O99" s="13" t="s">
        <v>144</v>
      </c>
      <c r="P99" s="13" t="s">
        <v>69</v>
      </c>
      <c r="Q99" s="15">
        <v>410</v>
      </c>
      <c r="R99" s="15">
        <v>49450</v>
      </c>
      <c r="S99" s="16">
        <v>20274500</v>
      </c>
      <c r="T99" s="17" t="s">
        <v>135</v>
      </c>
      <c r="U99" s="17" t="s">
        <v>134</v>
      </c>
      <c r="V99" s="15">
        <v>70</v>
      </c>
      <c r="W99" s="16">
        <v>70</v>
      </c>
      <c r="X99" s="16">
        <v>80</v>
      </c>
      <c r="Y99" s="16">
        <v>80</v>
      </c>
      <c r="Z99" s="16">
        <v>300</v>
      </c>
      <c r="AA99" s="16">
        <v>50</v>
      </c>
      <c r="AB99" s="51">
        <v>350</v>
      </c>
      <c r="AC99" s="8"/>
      <c r="AD99" s="8"/>
      <c r="AE99" s="8"/>
      <c r="AF99" s="8"/>
      <c r="AG99" s="8"/>
      <c r="AH99" s="8"/>
      <c r="AI99" s="51"/>
      <c r="AJ99" s="8"/>
      <c r="AK99" s="8"/>
      <c r="AL99" s="8"/>
      <c r="AM99" s="8"/>
      <c r="AN99" s="8"/>
      <c r="AO99" s="8"/>
      <c r="AP99" s="51"/>
      <c r="AQ99" s="8"/>
      <c r="AR99" s="8"/>
      <c r="AS99" s="8"/>
      <c r="AT99" s="8"/>
      <c r="AU99" s="8"/>
      <c r="AV99" s="8"/>
      <c r="AW99" s="51"/>
      <c r="AX99" s="8"/>
      <c r="AY99" s="8"/>
      <c r="AZ99" s="8"/>
      <c r="BA99" s="8"/>
      <c r="BB99" s="8"/>
      <c r="BC99" s="8"/>
      <c r="BD99" s="51"/>
      <c r="BE99" s="8"/>
      <c r="BF99" s="8"/>
      <c r="BG99" s="8"/>
      <c r="BH99" s="8"/>
      <c r="BI99" s="8"/>
      <c r="BJ99" s="8"/>
      <c r="BK99" s="51"/>
      <c r="BL99" s="8"/>
      <c r="BM99" s="8"/>
      <c r="BN99" s="8"/>
      <c r="BO99" s="8"/>
      <c r="BP99" s="8"/>
      <c r="BQ99" s="8"/>
      <c r="BR99" s="51"/>
      <c r="BS99" s="8"/>
      <c r="BT99" s="8"/>
      <c r="BU99" s="8"/>
      <c r="BV99" s="8"/>
      <c r="BW99" s="8"/>
      <c r="BX99" s="8"/>
      <c r="BY99" s="51"/>
      <c r="BZ99" s="8"/>
      <c r="CA99" s="8"/>
      <c r="CB99" s="8"/>
      <c r="CC99" s="8"/>
      <c r="CD99" s="8"/>
      <c r="CE99" s="8"/>
      <c r="CF99" s="51"/>
      <c r="CG99" s="8">
        <v>14</v>
      </c>
      <c r="CH99" s="8">
        <v>12</v>
      </c>
      <c r="CI99" s="8">
        <v>12</v>
      </c>
      <c r="CJ99" s="8">
        <v>12</v>
      </c>
      <c r="CK99" s="8">
        <v>50</v>
      </c>
      <c r="CL99" s="8">
        <v>10</v>
      </c>
      <c r="CM99" s="51">
        <v>60</v>
      </c>
      <c r="CN99" s="8"/>
      <c r="CO99" s="8"/>
      <c r="CP99" s="8"/>
      <c r="CQ99" s="8"/>
      <c r="CR99" s="8"/>
      <c r="CS99" s="8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51"/>
      <c r="EA99" s="51"/>
      <c r="EB99" s="51"/>
      <c r="EC99" s="51"/>
      <c r="ED99" s="51"/>
      <c r="EE99" s="51"/>
      <c r="EF99" s="51"/>
      <c r="EG99" s="51"/>
      <c r="EH99" s="51"/>
      <c r="EI99" s="51"/>
      <c r="EJ99" s="51"/>
    </row>
    <row r="100" spans="1:140" ht="58.5" hidden="1" customHeight="1" x14ac:dyDescent="0.3">
      <c r="A100" s="7">
        <v>95</v>
      </c>
      <c r="B100" s="7" t="s">
        <v>1158</v>
      </c>
      <c r="C100" s="13" t="s">
        <v>155</v>
      </c>
      <c r="D100" s="13" t="s">
        <v>156</v>
      </c>
      <c r="E100" s="13" t="s">
        <v>157</v>
      </c>
      <c r="F100" s="13" t="s">
        <v>158</v>
      </c>
      <c r="G100" s="13" t="s">
        <v>149</v>
      </c>
      <c r="H100" s="13" t="s">
        <v>39</v>
      </c>
      <c r="I100" s="13" t="s">
        <v>40</v>
      </c>
      <c r="J100" s="13" t="s">
        <v>159</v>
      </c>
      <c r="K100" s="13">
        <v>2</v>
      </c>
      <c r="L100" s="13" t="s">
        <v>28</v>
      </c>
      <c r="M100" s="14" t="s">
        <v>160</v>
      </c>
      <c r="N100" s="13" t="s">
        <v>161</v>
      </c>
      <c r="O100" s="13" t="s">
        <v>162</v>
      </c>
      <c r="P100" s="13" t="s">
        <v>44</v>
      </c>
      <c r="Q100" s="15">
        <v>3550</v>
      </c>
      <c r="R100" s="15">
        <v>19500</v>
      </c>
      <c r="S100" s="16">
        <v>69225000</v>
      </c>
      <c r="T100" s="17" t="s">
        <v>135</v>
      </c>
      <c r="U100" s="17" t="s">
        <v>134</v>
      </c>
      <c r="V100" s="15">
        <v>250</v>
      </c>
      <c r="W100" s="16">
        <v>250</v>
      </c>
      <c r="X100" s="16">
        <v>250</v>
      </c>
      <c r="Y100" s="16">
        <v>250</v>
      </c>
      <c r="Z100" s="16">
        <v>1000</v>
      </c>
      <c r="AA100" s="16">
        <v>150</v>
      </c>
      <c r="AB100" s="51">
        <v>1150</v>
      </c>
      <c r="AC100" s="8">
        <v>360</v>
      </c>
      <c r="AD100" s="8">
        <v>360</v>
      </c>
      <c r="AE100" s="8">
        <v>360</v>
      </c>
      <c r="AF100" s="8">
        <v>360</v>
      </c>
      <c r="AG100" s="8">
        <v>1440</v>
      </c>
      <c r="AH100" s="8">
        <v>360</v>
      </c>
      <c r="AI100" s="51">
        <v>1800</v>
      </c>
      <c r="AJ100" s="8"/>
      <c r="AK100" s="8"/>
      <c r="AL100" s="8"/>
      <c r="AM100" s="8"/>
      <c r="AN100" s="8"/>
      <c r="AO100" s="8"/>
      <c r="AP100" s="51"/>
      <c r="AQ100" s="8"/>
      <c r="AR100" s="8"/>
      <c r="AS100" s="8"/>
      <c r="AT100" s="8"/>
      <c r="AU100" s="8"/>
      <c r="AV100" s="8"/>
      <c r="AW100" s="51"/>
      <c r="AX100" s="8"/>
      <c r="AY100" s="8"/>
      <c r="AZ100" s="8"/>
      <c r="BA100" s="8"/>
      <c r="BB100" s="8"/>
      <c r="BC100" s="8"/>
      <c r="BD100" s="51"/>
      <c r="BE100" s="8"/>
      <c r="BF100" s="8"/>
      <c r="BG100" s="8"/>
      <c r="BH100" s="8"/>
      <c r="BI100" s="8"/>
      <c r="BJ100" s="8"/>
      <c r="BK100" s="51"/>
      <c r="BL100" s="8"/>
      <c r="BM100" s="8"/>
      <c r="BN100" s="8"/>
      <c r="BO100" s="8"/>
      <c r="BP100" s="8"/>
      <c r="BQ100" s="8"/>
      <c r="BR100" s="51"/>
      <c r="BS100" s="8">
        <v>100</v>
      </c>
      <c r="BT100" s="8">
        <v>100</v>
      </c>
      <c r="BU100" s="8">
        <v>100</v>
      </c>
      <c r="BV100" s="8">
        <v>100</v>
      </c>
      <c r="BW100" s="8">
        <v>400</v>
      </c>
      <c r="BX100" s="8">
        <v>100</v>
      </c>
      <c r="BY100" s="51">
        <v>500</v>
      </c>
      <c r="BZ100" s="8"/>
      <c r="CA100" s="8"/>
      <c r="CB100" s="8"/>
      <c r="CC100" s="8"/>
      <c r="CD100" s="8"/>
      <c r="CE100" s="8"/>
      <c r="CF100" s="51"/>
      <c r="CG100" s="8"/>
      <c r="CH100" s="8"/>
      <c r="CI100" s="8"/>
      <c r="CJ100" s="8"/>
      <c r="CK100" s="8"/>
      <c r="CL100" s="8"/>
      <c r="CM100" s="51"/>
      <c r="CN100" s="8">
        <v>20</v>
      </c>
      <c r="CO100" s="8">
        <v>20</v>
      </c>
      <c r="CP100" s="8">
        <v>20</v>
      </c>
      <c r="CQ100" s="8">
        <v>20</v>
      </c>
      <c r="CR100" s="8">
        <v>80</v>
      </c>
      <c r="CS100" s="8">
        <v>20.000000000000014</v>
      </c>
      <c r="CT100" s="51">
        <v>100.00000000000001</v>
      </c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  <c r="DY100" s="51"/>
      <c r="DZ100" s="51"/>
      <c r="EA100" s="51"/>
      <c r="EB100" s="51"/>
      <c r="EC100" s="51"/>
      <c r="ED100" s="51"/>
      <c r="EE100" s="51"/>
      <c r="EF100" s="51"/>
      <c r="EG100" s="51"/>
      <c r="EH100" s="51"/>
      <c r="EI100" s="51"/>
      <c r="EJ100" s="51"/>
    </row>
    <row r="101" spans="1:140" ht="56.25" hidden="1" customHeight="1" x14ac:dyDescent="0.3">
      <c r="A101" s="7">
        <v>96</v>
      </c>
      <c r="B101" s="7" t="s">
        <v>1159</v>
      </c>
      <c r="C101" s="13" t="s">
        <v>364</v>
      </c>
      <c r="D101" s="13" t="s">
        <v>365</v>
      </c>
      <c r="E101" s="13" t="s">
        <v>366</v>
      </c>
      <c r="F101" s="13" t="s">
        <v>367</v>
      </c>
      <c r="G101" s="13" t="s">
        <v>368</v>
      </c>
      <c r="H101" s="13" t="s">
        <v>39</v>
      </c>
      <c r="I101" s="13" t="s">
        <v>369</v>
      </c>
      <c r="J101" s="13" t="s">
        <v>370</v>
      </c>
      <c r="K101" s="13">
        <v>1</v>
      </c>
      <c r="L101" s="13" t="s">
        <v>371</v>
      </c>
      <c r="M101" s="14" t="s">
        <v>372</v>
      </c>
      <c r="N101" s="13" t="s">
        <v>373</v>
      </c>
      <c r="O101" s="13" t="s">
        <v>374</v>
      </c>
      <c r="P101" s="13" t="s">
        <v>44</v>
      </c>
      <c r="Q101" s="15">
        <v>511</v>
      </c>
      <c r="R101" s="15">
        <v>120000</v>
      </c>
      <c r="S101" s="16">
        <v>61320000</v>
      </c>
      <c r="T101" s="17" t="s">
        <v>135</v>
      </c>
      <c r="U101" s="17" t="s">
        <v>134</v>
      </c>
      <c r="V101" s="15">
        <v>75</v>
      </c>
      <c r="W101" s="16">
        <v>75</v>
      </c>
      <c r="X101" s="16">
        <v>75</v>
      </c>
      <c r="Y101" s="16">
        <v>75</v>
      </c>
      <c r="Z101" s="16">
        <v>300</v>
      </c>
      <c r="AA101" s="16">
        <v>50</v>
      </c>
      <c r="AB101" s="51">
        <v>350</v>
      </c>
      <c r="AC101" s="8">
        <v>24</v>
      </c>
      <c r="AD101" s="8">
        <v>24</v>
      </c>
      <c r="AE101" s="8">
        <v>24</v>
      </c>
      <c r="AF101" s="8">
        <v>24</v>
      </c>
      <c r="AG101" s="8">
        <v>96</v>
      </c>
      <c r="AH101" s="8">
        <v>24</v>
      </c>
      <c r="AI101" s="51">
        <v>120</v>
      </c>
      <c r="AJ101" s="8">
        <v>5</v>
      </c>
      <c r="AK101" s="8">
        <v>5</v>
      </c>
      <c r="AL101" s="8">
        <v>5</v>
      </c>
      <c r="AM101" s="8">
        <v>5</v>
      </c>
      <c r="AN101" s="8">
        <v>20</v>
      </c>
      <c r="AO101" s="8">
        <v>5</v>
      </c>
      <c r="AP101" s="51">
        <v>25</v>
      </c>
      <c r="AQ101" s="8"/>
      <c r="AR101" s="8"/>
      <c r="AS101" s="8"/>
      <c r="AT101" s="8"/>
      <c r="AU101" s="8"/>
      <c r="AV101" s="8"/>
      <c r="AW101" s="51"/>
      <c r="AX101" s="8"/>
      <c r="AY101" s="8"/>
      <c r="AZ101" s="8"/>
      <c r="BA101" s="8"/>
      <c r="BB101" s="8"/>
      <c r="BC101" s="8"/>
      <c r="BD101" s="51"/>
      <c r="BE101" s="8"/>
      <c r="BF101" s="8"/>
      <c r="BG101" s="8"/>
      <c r="BH101" s="8"/>
      <c r="BI101" s="8"/>
      <c r="BJ101" s="8"/>
      <c r="BK101" s="51"/>
      <c r="BL101" s="8"/>
      <c r="BM101" s="8"/>
      <c r="BN101" s="8"/>
      <c r="BO101" s="8"/>
      <c r="BP101" s="8"/>
      <c r="BQ101" s="8"/>
      <c r="BR101" s="51"/>
      <c r="BS101" s="8"/>
      <c r="BT101" s="8"/>
      <c r="BU101" s="8"/>
      <c r="BV101" s="8"/>
      <c r="BW101" s="8"/>
      <c r="BX101" s="8"/>
      <c r="BY101" s="51"/>
      <c r="BZ101" s="8"/>
      <c r="CA101" s="8"/>
      <c r="CB101" s="8"/>
      <c r="CC101" s="8"/>
      <c r="CD101" s="8"/>
      <c r="CE101" s="8"/>
      <c r="CF101" s="51"/>
      <c r="CG101" s="8"/>
      <c r="CH101" s="8"/>
      <c r="CI101" s="8"/>
      <c r="CJ101" s="8"/>
      <c r="CK101" s="8"/>
      <c r="CL101" s="8"/>
      <c r="CM101" s="51"/>
      <c r="CN101" s="8"/>
      <c r="CO101" s="8"/>
      <c r="CP101" s="8"/>
      <c r="CQ101" s="8"/>
      <c r="CR101" s="8"/>
      <c r="CS101" s="8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8">
        <v>2</v>
      </c>
      <c r="DQ101" s="8">
        <v>2</v>
      </c>
      <c r="DR101" s="8">
        <v>2</v>
      </c>
      <c r="DS101" s="8">
        <v>2</v>
      </c>
      <c r="DT101" s="8">
        <v>8</v>
      </c>
      <c r="DU101" s="8">
        <v>2</v>
      </c>
      <c r="DV101" s="51">
        <v>10</v>
      </c>
      <c r="DW101" s="8">
        <v>1</v>
      </c>
      <c r="DX101" s="8">
        <v>1</v>
      </c>
      <c r="DY101" s="8">
        <v>1</v>
      </c>
      <c r="DZ101" s="8">
        <v>1</v>
      </c>
      <c r="EA101" s="8">
        <v>4</v>
      </c>
      <c r="EB101" s="8">
        <v>2</v>
      </c>
      <c r="EC101" s="51">
        <v>6</v>
      </c>
      <c r="ED101" s="51"/>
      <c r="EE101" s="51"/>
      <c r="EF101" s="51"/>
      <c r="EG101" s="51"/>
      <c r="EH101" s="51"/>
      <c r="EI101" s="51"/>
      <c r="EJ101" s="51"/>
    </row>
    <row r="102" spans="1:140" ht="106.5" hidden="1" customHeight="1" x14ac:dyDescent="0.3">
      <c r="A102" s="7">
        <v>97</v>
      </c>
      <c r="B102" s="7" t="s">
        <v>1160</v>
      </c>
      <c r="C102" s="13" t="s">
        <v>534</v>
      </c>
      <c r="D102" s="13" t="s">
        <v>535</v>
      </c>
      <c r="E102" s="13" t="s">
        <v>536</v>
      </c>
      <c r="F102" s="13" t="s">
        <v>537</v>
      </c>
      <c r="G102" s="13" t="s">
        <v>538</v>
      </c>
      <c r="H102" s="13" t="s">
        <v>39</v>
      </c>
      <c r="I102" s="13" t="s">
        <v>528</v>
      </c>
      <c r="J102" s="13" t="s">
        <v>539</v>
      </c>
      <c r="K102" s="13">
        <v>1</v>
      </c>
      <c r="L102" s="13" t="s">
        <v>540</v>
      </c>
      <c r="M102" s="14" t="s">
        <v>541</v>
      </c>
      <c r="N102" s="13" t="s">
        <v>542</v>
      </c>
      <c r="O102" s="13" t="s">
        <v>80</v>
      </c>
      <c r="P102" s="13" t="s">
        <v>69</v>
      </c>
      <c r="Q102" s="15">
        <v>80670</v>
      </c>
      <c r="R102" s="15">
        <v>55000</v>
      </c>
      <c r="S102" s="16">
        <v>4436850000</v>
      </c>
      <c r="T102" s="17" t="s">
        <v>135</v>
      </c>
      <c r="U102" s="17" t="s">
        <v>134</v>
      </c>
      <c r="V102" s="15">
        <v>4000</v>
      </c>
      <c r="W102" s="16">
        <v>4000</v>
      </c>
      <c r="X102" s="16">
        <v>4000</v>
      </c>
      <c r="Y102" s="16">
        <v>3000</v>
      </c>
      <c r="Z102" s="16">
        <v>15000</v>
      </c>
      <c r="AA102" s="16">
        <v>2500</v>
      </c>
      <c r="AB102" s="51">
        <v>17500</v>
      </c>
      <c r="AC102" s="8"/>
      <c r="AD102" s="8"/>
      <c r="AE102" s="8"/>
      <c r="AF102" s="8"/>
      <c r="AG102" s="8"/>
      <c r="AH102" s="8"/>
      <c r="AI102" s="51"/>
      <c r="AJ102" s="8">
        <v>3000</v>
      </c>
      <c r="AK102" s="8">
        <v>3000</v>
      </c>
      <c r="AL102" s="8">
        <v>3000</v>
      </c>
      <c r="AM102" s="8">
        <v>3000</v>
      </c>
      <c r="AN102" s="8">
        <v>12000</v>
      </c>
      <c r="AO102" s="8">
        <v>2000</v>
      </c>
      <c r="AP102" s="51">
        <v>14000</v>
      </c>
      <c r="AQ102" s="8">
        <v>15</v>
      </c>
      <c r="AR102" s="8">
        <v>15</v>
      </c>
      <c r="AS102" s="8">
        <v>15</v>
      </c>
      <c r="AT102" s="8">
        <v>15</v>
      </c>
      <c r="AU102" s="8">
        <v>60</v>
      </c>
      <c r="AV102" s="8">
        <v>10</v>
      </c>
      <c r="AW102" s="51">
        <v>70</v>
      </c>
      <c r="AX102" s="8">
        <v>475</v>
      </c>
      <c r="AY102" s="8">
        <v>475</v>
      </c>
      <c r="AZ102" s="8">
        <v>475</v>
      </c>
      <c r="BA102" s="8">
        <v>475</v>
      </c>
      <c r="BB102" s="8">
        <v>1900</v>
      </c>
      <c r="BC102" s="8">
        <v>300</v>
      </c>
      <c r="BD102" s="51">
        <v>2200</v>
      </c>
      <c r="BE102" s="8">
        <v>860</v>
      </c>
      <c r="BF102" s="8">
        <v>860</v>
      </c>
      <c r="BG102" s="8">
        <v>860</v>
      </c>
      <c r="BH102" s="8">
        <v>860</v>
      </c>
      <c r="BI102" s="8">
        <v>3440</v>
      </c>
      <c r="BJ102" s="8">
        <v>560</v>
      </c>
      <c r="BK102" s="51">
        <v>4000</v>
      </c>
      <c r="BL102" s="8">
        <v>150</v>
      </c>
      <c r="BM102" s="8">
        <v>150</v>
      </c>
      <c r="BN102" s="8">
        <v>150</v>
      </c>
      <c r="BO102" s="8">
        <v>150</v>
      </c>
      <c r="BP102" s="8">
        <v>600</v>
      </c>
      <c r="BQ102" s="8">
        <v>100</v>
      </c>
      <c r="BR102" s="51">
        <v>700</v>
      </c>
      <c r="BS102" s="8">
        <v>1200</v>
      </c>
      <c r="BT102" s="8">
        <v>1200</v>
      </c>
      <c r="BU102" s="8">
        <v>1200</v>
      </c>
      <c r="BV102" s="8">
        <v>1200</v>
      </c>
      <c r="BW102" s="8">
        <v>4800</v>
      </c>
      <c r="BX102" s="8">
        <v>1200</v>
      </c>
      <c r="BY102" s="51">
        <v>6000</v>
      </c>
      <c r="BZ102" s="8"/>
      <c r="CA102" s="8"/>
      <c r="CB102" s="8"/>
      <c r="CC102" s="8"/>
      <c r="CD102" s="8"/>
      <c r="CE102" s="8"/>
      <c r="CF102" s="51"/>
      <c r="CG102" s="8">
        <v>860</v>
      </c>
      <c r="CH102" s="8">
        <v>860</v>
      </c>
      <c r="CI102" s="8">
        <v>860</v>
      </c>
      <c r="CJ102" s="8">
        <v>860</v>
      </c>
      <c r="CK102" s="8">
        <v>3440</v>
      </c>
      <c r="CL102" s="8">
        <v>560</v>
      </c>
      <c r="CM102" s="51">
        <v>4000</v>
      </c>
      <c r="CN102" s="8">
        <v>900</v>
      </c>
      <c r="CO102" s="8">
        <v>900</v>
      </c>
      <c r="CP102" s="8">
        <v>900</v>
      </c>
      <c r="CQ102" s="8">
        <v>900</v>
      </c>
      <c r="CR102" s="8">
        <v>3600</v>
      </c>
      <c r="CS102" s="8">
        <v>900</v>
      </c>
      <c r="CT102" s="51">
        <v>4500</v>
      </c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8">
        <v>500</v>
      </c>
      <c r="DJ102" s="8">
        <v>500</v>
      </c>
      <c r="DK102" s="8">
        <v>500</v>
      </c>
      <c r="DL102" s="8">
        <v>700</v>
      </c>
      <c r="DM102" s="8">
        <v>2200</v>
      </c>
      <c r="DN102" s="8">
        <v>500</v>
      </c>
      <c r="DO102" s="51">
        <v>2700</v>
      </c>
      <c r="DP102" s="8">
        <v>3000</v>
      </c>
      <c r="DQ102" s="8">
        <v>3000</v>
      </c>
      <c r="DR102" s="8">
        <v>3000</v>
      </c>
      <c r="DS102" s="8">
        <v>3000</v>
      </c>
      <c r="DT102" s="8">
        <v>12000</v>
      </c>
      <c r="DU102" s="8">
        <v>2000</v>
      </c>
      <c r="DV102" s="51">
        <v>14000</v>
      </c>
      <c r="DW102" s="8">
        <v>1500</v>
      </c>
      <c r="DX102" s="8">
        <v>1500</v>
      </c>
      <c r="DY102" s="8">
        <v>1500</v>
      </c>
      <c r="DZ102" s="8">
        <v>1500</v>
      </c>
      <c r="EA102" s="8">
        <v>6000</v>
      </c>
      <c r="EB102" s="8">
        <v>1500</v>
      </c>
      <c r="EC102" s="51">
        <v>7500</v>
      </c>
      <c r="ED102" s="8">
        <v>700</v>
      </c>
      <c r="EE102" s="8">
        <v>700</v>
      </c>
      <c r="EF102" s="8">
        <v>800</v>
      </c>
      <c r="EG102" s="8">
        <v>800</v>
      </c>
      <c r="EH102" s="8">
        <v>3000</v>
      </c>
      <c r="EI102" s="8">
        <v>500</v>
      </c>
      <c r="EJ102" s="51">
        <v>3500</v>
      </c>
    </row>
    <row r="103" spans="1:140" ht="106.5" hidden="1" customHeight="1" x14ac:dyDescent="0.3">
      <c r="A103" s="7">
        <v>98</v>
      </c>
      <c r="B103" s="7" t="s">
        <v>1139</v>
      </c>
      <c r="C103" s="13" t="s">
        <v>543</v>
      </c>
      <c r="D103" s="13" t="s">
        <v>544</v>
      </c>
      <c r="E103" s="13" t="s">
        <v>536</v>
      </c>
      <c r="F103" s="13" t="s">
        <v>537</v>
      </c>
      <c r="G103" s="13" t="s">
        <v>538</v>
      </c>
      <c r="H103" s="13" t="s">
        <v>39</v>
      </c>
      <c r="I103" s="13" t="s">
        <v>528</v>
      </c>
      <c r="J103" s="13" t="s">
        <v>539</v>
      </c>
      <c r="K103" s="13">
        <v>2</v>
      </c>
      <c r="L103" s="13" t="s">
        <v>540</v>
      </c>
      <c r="M103" s="14" t="s">
        <v>541</v>
      </c>
      <c r="N103" s="13" t="s">
        <v>542</v>
      </c>
      <c r="O103" s="13" t="s">
        <v>80</v>
      </c>
      <c r="P103" s="13" t="s">
        <v>69</v>
      </c>
      <c r="Q103" s="15">
        <v>51430</v>
      </c>
      <c r="R103" s="15">
        <v>55000</v>
      </c>
      <c r="S103" s="16">
        <v>2828650000</v>
      </c>
      <c r="T103" s="17" t="s">
        <v>135</v>
      </c>
      <c r="U103" s="17" t="s">
        <v>134</v>
      </c>
      <c r="V103" s="15">
        <v>2500</v>
      </c>
      <c r="W103" s="16">
        <v>2500</v>
      </c>
      <c r="X103" s="16">
        <v>2500</v>
      </c>
      <c r="Y103" s="16">
        <v>2500</v>
      </c>
      <c r="Z103" s="16">
        <v>10000</v>
      </c>
      <c r="AA103" s="16">
        <v>1500</v>
      </c>
      <c r="AB103" s="51">
        <v>11500</v>
      </c>
      <c r="AC103" s="8"/>
      <c r="AD103" s="8"/>
      <c r="AE103" s="8"/>
      <c r="AF103" s="8"/>
      <c r="AG103" s="8"/>
      <c r="AH103" s="8"/>
      <c r="AI103" s="51"/>
      <c r="AJ103" s="8">
        <v>1500</v>
      </c>
      <c r="AK103" s="8">
        <v>1500</v>
      </c>
      <c r="AL103" s="8">
        <v>1500</v>
      </c>
      <c r="AM103" s="8">
        <v>1500</v>
      </c>
      <c r="AN103" s="8">
        <v>6000</v>
      </c>
      <c r="AO103" s="8">
        <v>1000</v>
      </c>
      <c r="AP103" s="51">
        <v>7000</v>
      </c>
      <c r="AQ103" s="8"/>
      <c r="AR103" s="8"/>
      <c r="AS103" s="8"/>
      <c r="AT103" s="8"/>
      <c r="AU103" s="8"/>
      <c r="AV103" s="8"/>
      <c r="AW103" s="51"/>
      <c r="AX103" s="8">
        <v>555</v>
      </c>
      <c r="AY103" s="8">
        <v>555</v>
      </c>
      <c r="AZ103" s="8">
        <v>555</v>
      </c>
      <c r="BA103" s="8">
        <v>555</v>
      </c>
      <c r="BB103" s="8">
        <v>2220</v>
      </c>
      <c r="BC103" s="8">
        <v>280</v>
      </c>
      <c r="BD103" s="51">
        <v>2500</v>
      </c>
      <c r="BE103" s="8">
        <v>510</v>
      </c>
      <c r="BF103" s="8">
        <v>510</v>
      </c>
      <c r="BG103" s="8">
        <v>510</v>
      </c>
      <c r="BH103" s="8">
        <v>510</v>
      </c>
      <c r="BI103" s="8">
        <v>2040</v>
      </c>
      <c r="BJ103" s="8">
        <v>360</v>
      </c>
      <c r="BK103" s="51">
        <v>2400</v>
      </c>
      <c r="BL103" s="8">
        <v>150</v>
      </c>
      <c r="BM103" s="8">
        <v>150</v>
      </c>
      <c r="BN103" s="8">
        <v>150</v>
      </c>
      <c r="BO103" s="8">
        <v>150</v>
      </c>
      <c r="BP103" s="8">
        <v>600</v>
      </c>
      <c r="BQ103" s="8">
        <v>100</v>
      </c>
      <c r="BR103" s="51">
        <v>700</v>
      </c>
      <c r="BS103" s="8">
        <v>1860</v>
      </c>
      <c r="BT103" s="8">
        <v>1860</v>
      </c>
      <c r="BU103" s="8">
        <v>1860</v>
      </c>
      <c r="BV103" s="8">
        <v>1860</v>
      </c>
      <c r="BW103" s="8">
        <v>7440</v>
      </c>
      <c r="BX103" s="8">
        <v>1860</v>
      </c>
      <c r="BY103" s="51">
        <v>9300</v>
      </c>
      <c r="BZ103" s="8"/>
      <c r="CA103" s="8"/>
      <c r="CB103" s="8"/>
      <c r="CC103" s="8"/>
      <c r="CD103" s="8"/>
      <c r="CE103" s="8"/>
      <c r="CF103" s="51"/>
      <c r="CG103" s="8">
        <v>900</v>
      </c>
      <c r="CH103" s="8">
        <v>900</v>
      </c>
      <c r="CI103" s="8">
        <v>900</v>
      </c>
      <c r="CJ103" s="8">
        <v>900</v>
      </c>
      <c r="CK103" s="8">
        <v>3600</v>
      </c>
      <c r="CL103" s="8">
        <v>600</v>
      </c>
      <c r="CM103" s="51">
        <v>4200</v>
      </c>
      <c r="CN103" s="8"/>
      <c r="CO103" s="8"/>
      <c r="CP103" s="8"/>
      <c r="CQ103" s="8"/>
      <c r="CR103" s="8"/>
      <c r="CS103" s="8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8">
        <v>500</v>
      </c>
      <c r="DJ103" s="8">
        <v>200</v>
      </c>
      <c r="DK103" s="8">
        <v>500</v>
      </c>
      <c r="DL103" s="8">
        <v>400</v>
      </c>
      <c r="DM103" s="8">
        <v>1600</v>
      </c>
      <c r="DN103" s="8">
        <v>200</v>
      </c>
      <c r="DO103" s="51">
        <v>1800</v>
      </c>
      <c r="DP103" s="8">
        <v>500</v>
      </c>
      <c r="DQ103" s="8">
        <v>500</v>
      </c>
      <c r="DR103" s="8">
        <v>500</v>
      </c>
      <c r="DS103" s="8">
        <v>500</v>
      </c>
      <c r="DT103" s="8">
        <v>2000</v>
      </c>
      <c r="DU103" s="8">
        <v>330</v>
      </c>
      <c r="DV103" s="51">
        <v>2330</v>
      </c>
      <c r="DW103" s="8">
        <v>1040</v>
      </c>
      <c r="DX103" s="8">
        <v>1040</v>
      </c>
      <c r="DY103" s="8">
        <v>1040</v>
      </c>
      <c r="DZ103" s="8">
        <v>1040</v>
      </c>
      <c r="EA103" s="8">
        <v>4160</v>
      </c>
      <c r="EB103" s="8">
        <v>1040</v>
      </c>
      <c r="EC103" s="51">
        <v>5200</v>
      </c>
      <c r="ED103" s="8">
        <v>900</v>
      </c>
      <c r="EE103" s="8">
        <v>900</v>
      </c>
      <c r="EF103" s="8">
        <v>1000</v>
      </c>
      <c r="EG103" s="8">
        <v>1000</v>
      </c>
      <c r="EH103" s="8">
        <v>3800</v>
      </c>
      <c r="EI103" s="8">
        <v>700</v>
      </c>
      <c r="EJ103" s="51">
        <v>4500</v>
      </c>
    </row>
    <row r="104" spans="1:140" ht="57.6" hidden="1" x14ac:dyDescent="0.3">
      <c r="A104" s="7">
        <v>99</v>
      </c>
      <c r="B104" s="7" t="s">
        <v>1161</v>
      </c>
      <c r="C104" s="13" t="s">
        <v>772</v>
      </c>
      <c r="D104" s="13" t="s">
        <v>773</v>
      </c>
      <c r="E104" s="13" t="s">
        <v>774</v>
      </c>
      <c r="F104" s="13" t="s">
        <v>775</v>
      </c>
      <c r="G104" s="13" t="s">
        <v>776</v>
      </c>
      <c r="H104" s="13" t="s">
        <v>312</v>
      </c>
      <c r="I104" s="13" t="s">
        <v>777</v>
      </c>
      <c r="J104" s="13" t="s">
        <v>778</v>
      </c>
      <c r="K104" s="13">
        <v>1</v>
      </c>
      <c r="L104" s="13" t="s">
        <v>132</v>
      </c>
      <c r="M104" s="14" t="s">
        <v>779</v>
      </c>
      <c r="N104" s="13" t="s">
        <v>363</v>
      </c>
      <c r="O104" s="13" t="s">
        <v>80</v>
      </c>
      <c r="P104" s="13" t="s">
        <v>44</v>
      </c>
      <c r="Q104" s="15">
        <v>6490</v>
      </c>
      <c r="R104" s="15">
        <v>36800</v>
      </c>
      <c r="S104" s="16">
        <v>238832000</v>
      </c>
      <c r="T104" s="17" t="s">
        <v>135</v>
      </c>
      <c r="U104" s="17" t="s">
        <v>134</v>
      </c>
      <c r="V104" s="15">
        <v>1250</v>
      </c>
      <c r="W104" s="16">
        <v>1250</v>
      </c>
      <c r="X104" s="16">
        <v>1250</v>
      </c>
      <c r="Y104" s="16">
        <v>1250</v>
      </c>
      <c r="Z104" s="16">
        <v>5000</v>
      </c>
      <c r="AA104" s="16">
        <v>1000</v>
      </c>
      <c r="AB104" s="51">
        <v>6000</v>
      </c>
      <c r="AC104" s="8">
        <v>20</v>
      </c>
      <c r="AD104" s="8">
        <v>20</v>
      </c>
      <c r="AE104" s="8">
        <v>20</v>
      </c>
      <c r="AF104" s="8">
        <v>20</v>
      </c>
      <c r="AG104" s="8">
        <v>80</v>
      </c>
      <c r="AH104" s="8">
        <v>20</v>
      </c>
      <c r="AI104" s="51">
        <v>100</v>
      </c>
      <c r="AJ104" s="8">
        <v>30</v>
      </c>
      <c r="AK104" s="8">
        <v>30</v>
      </c>
      <c r="AL104" s="8">
        <v>30</v>
      </c>
      <c r="AM104" s="8">
        <v>30</v>
      </c>
      <c r="AN104" s="8">
        <v>120</v>
      </c>
      <c r="AO104" s="8">
        <v>20</v>
      </c>
      <c r="AP104" s="51">
        <v>140</v>
      </c>
      <c r="AQ104" s="8"/>
      <c r="AR104" s="8"/>
      <c r="AS104" s="8"/>
      <c r="AT104" s="8"/>
      <c r="AU104" s="8"/>
      <c r="AV104" s="8"/>
      <c r="AW104" s="51"/>
      <c r="AX104" s="8"/>
      <c r="AY104" s="8"/>
      <c r="AZ104" s="8"/>
      <c r="BA104" s="8"/>
      <c r="BB104" s="8"/>
      <c r="BC104" s="8"/>
      <c r="BD104" s="51"/>
      <c r="BE104" s="8"/>
      <c r="BF104" s="8"/>
      <c r="BG104" s="8"/>
      <c r="BH104" s="8"/>
      <c r="BI104" s="8"/>
      <c r="BJ104" s="8"/>
      <c r="BK104" s="51"/>
      <c r="BL104" s="8"/>
      <c r="BM104" s="8"/>
      <c r="BN104" s="8"/>
      <c r="BO104" s="8"/>
      <c r="BP104" s="8"/>
      <c r="BQ104" s="8"/>
      <c r="BR104" s="51"/>
      <c r="BS104" s="8">
        <v>34</v>
      </c>
      <c r="BT104" s="8">
        <v>34</v>
      </c>
      <c r="BU104" s="8">
        <v>34</v>
      </c>
      <c r="BV104" s="8">
        <v>34</v>
      </c>
      <c r="BW104" s="8">
        <v>136</v>
      </c>
      <c r="BX104" s="8">
        <v>34</v>
      </c>
      <c r="BY104" s="51">
        <v>170</v>
      </c>
      <c r="BZ104" s="8"/>
      <c r="CA104" s="8"/>
      <c r="CB104" s="8"/>
      <c r="CC104" s="8"/>
      <c r="CD104" s="8"/>
      <c r="CE104" s="8"/>
      <c r="CF104" s="51"/>
      <c r="CG104" s="8"/>
      <c r="CH104" s="8"/>
      <c r="CI104" s="8"/>
      <c r="CJ104" s="8"/>
      <c r="CK104" s="8"/>
      <c r="CL104" s="8"/>
      <c r="CM104" s="51"/>
      <c r="CN104" s="8">
        <v>5</v>
      </c>
      <c r="CO104" s="8">
        <v>5</v>
      </c>
      <c r="CP104" s="8">
        <v>5</v>
      </c>
      <c r="CQ104" s="8">
        <v>5</v>
      </c>
      <c r="CR104" s="8">
        <v>20</v>
      </c>
      <c r="CS104" s="8">
        <v>0</v>
      </c>
      <c r="CT104" s="51">
        <v>20</v>
      </c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8">
        <v>12</v>
      </c>
      <c r="DX104" s="8">
        <v>12</v>
      </c>
      <c r="DY104" s="8">
        <v>12</v>
      </c>
      <c r="DZ104" s="8">
        <v>12</v>
      </c>
      <c r="EA104" s="8">
        <v>48</v>
      </c>
      <c r="EB104" s="8">
        <v>12</v>
      </c>
      <c r="EC104" s="51">
        <v>60</v>
      </c>
      <c r="ED104" s="51"/>
      <c r="EE104" s="51"/>
      <c r="EF104" s="51"/>
      <c r="EG104" s="51"/>
      <c r="EH104" s="51"/>
      <c r="EI104" s="51"/>
      <c r="EJ104" s="51"/>
    </row>
    <row r="105" spans="1:140" ht="38.4" hidden="1" x14ac:dyDescent="0.3">
      <c r="A105" s="7">
        <v>100</v>
      </c>
      <c r="B105" s="7" t="s">
        <v>1162</v>
      </c>
      <c r="C105" s="13" t="s">
        <v>843</v>
      </c>
      <c r="D105" s="13" t="s">
        <v>844</v>
      </c>
      <c r="E105" s="13" t="s">
        <v>845</v>
      </c>
      <c r="F105" s="13" t="s">
        <v>846</v>
      </c>
      <c r="G105" s="13" t="s">
        <v>847</v>
      </c>
      <c r="H105" s="13" t="s">
        <v>39</v>
      </c>
      <c r="I105" s="13" t="s">
        <v>40</v>
      </c>
      <c r="J105" s="13" t="s">
        <v>370</v>
      </c>
      <c r="K105" s="13">
        <v>1</v>
      </c>
      <c r="L105" s="13" t="s">
        <v>28</v>
      </c>
      <c r="M105" s="14" t="s">
        <v>848</v>
      </c>
      <c r="N105" s="13" t="s">
        <v>363</v>
      </c>
      <c r="O105" s="13" t="s">
        <v>144</v>
      </c>
      <c r="P105" s="13" t="s">
        <v>44</v>
      </c>
      <c r="Q105" s="15">
        <v>2336</v>
      </c>
      <c r="R105" s="15">
        <v>121275</v>
      </c>
      <c r="S105" s="16">
        <v>283298400</v>
      </c>
      <c r="T105" s="17" t="s">
        <v>135</v>
      </c>
      <c r="U105" s="17" t="s">
        <v>134</v>
      </c>
      <c r="V105" s="15">
        <v>125</v>
      </c>
      <c r="W105" s="16">
        <v>125</v>
      </c>
      <c r="X105" s="16">
        <v>125</v>
      </c>
      <c r="Y105" s="16">
        <v>125</v>
      </c>
      <c r="Z105" s="16">
        <v>500</v>
      </c>
      <c r="AA105" s="16">
        <v>100</v>
      </c>
      <c r="AB105" s="51">
        <v>600</v>
      </c>
      <c r="AC105" s="8">
        <v>300</v>
      </c>
      <c r="AD105" s="8">
        <v>300</v>
      </c>
      <c r="AE105" s="8">
        <v>300</v>
      </c>
      <c r="AF105" s="8">
        <v>300</v>
      </c>
      <c r="AG105" s="8">
        <v>1200</v>
      </c>
      <c r="AH105" s="8">
        <v>300</v>
      </c>
      <c r="AI105" s="51">
        <v>1500</v>
      </c>
      <c r="AJ105" s="8">
        <v>50</v>
      </c>
      <c r="AK105" s="8">
        <v>50</v>
      </c>
      <c r="AL105" s="8">
        <v>50</v>
      </c>
      <c r="AM105" s="8">
        <v>50</v>
      </c>
      <c r="AN105" s="8">
        <v>200</v>
      </c>
      <c r="AO105" s="8">
        <v>30</v>
      </c>
      <c r="AP105" s="51">
        <v>230</v>
      </c>
      <c r="AQ105" s="8"/>
      <c r="AR105" s="8"/>
      <c r="AS105" s="8"/>
      <c r="AT105" s="8"/>
      <c r="AU105" s="8"/>
      <c r="AV105" s="8"/>
      <c r="AW105" s="51"/>
      <c r="AX105" s="8"/>
      <c r="AY105" s="8"/>
      <c r="AZ105" s="8"/>
      <c r="BA105" s="8"/>
      <c r="BB105" s="8"/>
      <c r="BC105" s="8"/>
      <c r="BD105" s="51"/>
      <c r="BE105" s="8"/>
      <c r="BF105" s="8"/>
      <c r="BG105" s="8"/>
      <c r="BH105" s="8"/>
      <c r="BI105" s="8"/>
      <c r="BJ105" s="8"/>
      <c r="BK105" s="51"/>
      <c r="BL105" s="8"/>
      <c r="BM105" s="8"/>
      <c r="BN105" s="8"/>
      <c r="BO105" s="8"/>
      <c r="BP105" s="8"/>
      <c r="BQ105" s="8"/>
      <c r="BR105" s="51"/>
      <c r="BS105" s="8"/>
      <c r="BT105" s="8"/>
      <c r="BU105" s="8"/>
      <c r="BV105" s="8"/>
      <c r="BW105" s="8"/>
      <c r="BX105" s="8"/>
      <c r="BY105" s="51"/>
      <c r="BZ105" s="8"/>
      <c r="CA105" s="8"/>
      <c r="CB105" s="8"/>
      <c r="CC105" s="8"/>
      <c r="CD105" s="8"/>
      <c r="CE105" s="8"/>
      <c r="CF105" s="51"/>
      <c r="CG105" s="8"/>
      <c r="CH105" s="8"/>
      <c r="CI105" s="8"/>
      <c r="CJ105" s="8"/>
      <c r="CK105" s="8"/>
      <c r="CL105" s="8"/>
      <c r="CM105" s="51"/>
      <c r="CN105" s="8"/>
      <c r="CO105" s="8"/>
      <c r="CP105" s="8"/>
      <c r="CQ105" s="8"/>
      <c r="CR105" s="8"/>
      <c r="CS105" s="8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8">
        <v>1</v>
      </c>
      <c r="DX105" s="8">
        <v>1</v>
      </c>
      <c r="DY105" s="8">
        <v>1</v>
      </c>
      <c r="DZ105" s="8">
        <v>1</v>
      </c>
      <c r="EA105" s="8">
        <v>4</v>
      </c>
      <c r="EB105" s="8">
        <v>2</v>
      </c>
      <c r="EC105" s="51">
        <v>6</v>
      </c>
      <c r="ED105" s="51"/>
      <c r="EE105" s="51"/>
      <c r="EF105" s="51"/>
      <c r="EG105" s="51"/>
      <c r="EH105" s="51"/>
      <c r="EI105" s="51"/>
      <c r="EJ105" s="51"/>
    </row>
    <row r="106" spans="1:140" ht="51" hidden="1" customHeight="1" x14ac:dyDescent="0.3">
      <c r="A106" s="7">
        <v>101</v>
      </c>
      <c r="B106" s="7" t="s">
        <v>1163</v>
      </c>
      <c r="C106" s="13" t="s">
        <v>849</v>
      </c>
      <c r="D106" s="13" t="s">
        <v>850</v>
      </c>
      <c r="E106" s="13" t="s">
        <v>851</v>
      </c>
      <c r="F106" s="13" t="s">
        <v>846</v>
      </c>
      <c r="G106" s="13" t="s">
        <v>852</v>
      </c>
      <c r="H106" s="13" t="s">
        <v>39</v>
      </c>
      <c r="I106" s="13" t="s">
        <v>853</v>
      </c>
      <c r="J106" s="13" t="s">
        <v>854</v>
      </c>
      <c r="K106" s="13">
        <v>1</v>
      </c>
      <c r="L106" s="13" t="s">
        <v>28</v>
      </c>
      <c r="M106" s="14" t="s">
        <v>855</v>
      </c>
      <c r="N106" s="13" t="s">
        <v>363</v>
      </c>
      <c r="O106" s="13" t="s">
        <v>144</v>
      </c>
      <c r="P106" s="13" t="s">
        <v>856</v>
      </c>
      <c r="Q106" s="15">
        <v>230</v>
      </c>
      <c r="R106" s="15">
        <v>194500</v>
      </c>
      <c r="S106" s="16">
        <v>44735000</v>
      </c>
      <c r="T106" s="17" t="s">
        <v>135</v>
      </c>
      <c r="U106" s="17" t="s">
        <v>134</v>
      </c>
      <c r="V106" s="15">
        <v>50</v>
      </c>
      <c r="W106" s="16">
        <v>50</v>
      </c>
      <c r="X106" s="16">
        <v>50</v>
      </c>
      <c r="Y106" s="16">
        <v>50</v>
      </c>
      <c r="Z106" s="16">
        <v>200</v>
      </c>
      <c r="AA106" s="16">
        <v>30</v>
      </c>
      <c r="AB106" s="51">
        <v>230</v>
      </c>
      <c r="AC106" s="8"/>
      <c r="AD106" s="8"/>
      <c r="AE106" s="8"/>
      <c r="AF106" s="8"/>
      <c r="AG106" s="8"/>
      <c r="AH106" s="8"/>
      <c r="AI106" s="51"/>
      <c r="AJ106" s="8"/>
      <c r="AK106" s="8"/>
      <c r="AL106" s="8"/>
      <c r="AM106" s="8"/>
      <c r="AN106" s="8"/>
      <c r="AO106" s="8"/>
      <c r="AP106" s="51"/>
      <c r="AQ106" s="8"/>
      <c r="AR106" s="8"/>
      <c r="AS106" s="8"/>
      <c r="AT106" s="8"/>
      <c r="AU106" s="8"/>
      <c r="AV106" s="8"/>
      <c r="AW106" s="51"/>
      <c r="AX106" s="8"/>
      <c r="AY106" s="8"/>
      <c r="AZ106" s="8"/>
      <c r="BA106" s="8"/>
      <c r="BB106" s="8"/>
      <c r="BC106" s="8"/>
      <c r="BD106" s="51"/>
      <c r="BE106" s="8"/>
      <c r="BF106" s="8"/>
      <c r="BG106" s="8"/>
      <c r="BH106" s="8"/>
      <c r="BI106" s="8"/>
      <c r="BJ106" s="8"/>
      <c r="BK106" s="51"/>
      <c r="BL106" s="8"/>
      <c r="BM106" s="8"/>
      <c r="BN106" s="8"/>
      <c r="BO106" s="8"/>
      <c r="BP106" s="8"/>
      <c r="BQ106" s="8"/>
      <c r="BR106" s="51"/>
      <c r="BS106" s="8"/>
      <c r="BT106" s="8"/>
      <c r="BU106" s="8"/>
      <c r="BV106" s="8"/>
      <c r="BW106" s="8"/>
      <c r="BX106" s="8"/>
      <c r="BY106" s="51"/>
      <c r="BZ106" s="8"/>
      <c r="CA106" s="8"/>
      <c r="CB106" s="8"/>
      <c r="CC106" s="8"/>
      <c r="CD106" s="8"/>
      <c r="CE106" s="8"/>
      <c r="CF106" s="51"/>
      <c r="CG106" s="8"/>
      <c r="CH106" s="8"/>
      <c r="CI106" s="8"/>
      <c r="CJ106" s="8"/>
      <c r="CK106" s="8"/>
      <c r="CL106" s="8"/>
      <c r="CM106" s="51"/>
      <c r="CN106" s="8"/>
      <c r="CO106" s="8"/>
      <c r="CP106" s="8"/>
      <c r="CQ106" s="8"/>
      <c r="CR106" s="8"/>
      <c r="CS106" s="8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</row>
    <row r="107" spans="1:140" ht="28.8" hidden="1" x14ac:dyDescent="0.3">
      <c r="A107" s="7">
        <v>102</v>
      </c>
      <c r="B107" s="7" t="s">
        <v>1164</v>
      </c>
      <c r="C107" s="13" t="s">
        <v>894</v>
      </c>
      <c r="D107" s="13" t="s">
        <v>895</v>
      </c>
      <c r="E107" s="13" t="s">
        <v>896</v>
      </c>
      <c r="F107" s="13" t="s">
        <v>897</v>
      </c>
      <c r="G107" s="13" t="s">
        <v>898</v>
      </c>
      <c r="H107" s="13" t="s">
        <v>118</v>
      </c>
      <c r="I107" s="13" t="s">
        <v>119</v>
      </c>
      <c r="J107" s="13" t="s">
        <v>899</v>
      </c>
      <c r="K107" s="13">
        <v>1</v>
      </c>
      <c r="L107" s="13" t="s">
        <v>540</v>
      </c>
      <c r="M107" s="14">
        <v>540110001624</v>
      </c>
      <c r="N107" s="13" t="s">
        <v>900</v>
      </c>
      <c r="O107" s="13" t="s">
        <v>133</v>
      </c>
      <c r="P107" s="13" t="s">
        <v>69</v>
      </c>
      <c r="Q107" s="15">
        <v>480</v>
      </c>
      <c r="R107" s="15">
        <v>39380</v>
      </c>
      <c r="S107" s="16">
        <v>18902400</v>
      </c>
      <c r="T107" s="17" t="s">
        <v>135</v>
      </c>
      <c r="U107" s="17" t="s">
        <v>134</v>
      </c>
      <c r="V107" s="15">
        <v>10</v>
      </c>
      <c r="W107" s="16">
        <v>10</v>
      </c>
      <c r="X107" s="16">
        <v>15</v>
      </c>
      <c r="Y107" s="16">
        <v>15</v>
      </c>
      <c r="Z107" s="16">
        <v>50</v>
      </c>
      <c r="AA107" s="16">
        <v>10</v>
      </c>
      <c r="AB107" s="51">
        <v>60</v>
      </c>
      <c r="AC107" s="8"/>
      <c r="AD107" s="8"/>
      <c r="AE107" s="8"/>
      <c r="AF107" s="8"/>
      <c r="AG107" s="8"/>
      <c r="AH107" s="8"/>
      <c r="AI107" s="51"/>
      <c r="AJ107" s="8">
        <v>7</v>
      </c>
      <c r="AK107" s="8">
        <v>7</v>
      </c>
      <c r="AL107" s="8">
        <v>7</v>
      </c>
      <c r="AM107" s="8">
        <v>7</v>
      </c>
      <c r="AN107" s="8">
        <v>28</v>
      </c>
      <c r="AO107" s="8">
        <v>2</v>
      </c>
      <c r="AP107" s="51">
        <v>30</v>
      </c>
      <c r="AQ107" s="8"/>
      <c r="AR107" s="8"/>
      <c r="AS107" s="8"/>
      <c r="AT107" s="8"/>
      <c r="AU107" s="8"/>
      <c r="AV107" s="8"/>
      <c r="AW107" s="51"/>
      <c r="AX107" s="8"/>
      <c r="AY107" s="8"/>
      <c r="AZ107" s="8"/>
      <c r="BA107" s="8"/>
      <c r="BB107" s="8"/>
      <c r="BC107" s="8"/>
      <c r="BD107" s="51"/>
      <c r="BE107" s="8"/>
      <c r="BF107" s="8"/>
      <c r="BG107" s="8"/>
      <c r="BH107" s="8"/>
      <c r="BI107" s="8"/>
      <c r="BJ107" s="8"/>
      <c r="BK107" s="51"/>
      <c r="BL107" s="8"/>
      <c r="BM107" s="8"/>
      <c r="BN107" s="8"/>
      <c r="BO107" s="8"/>
      <c r="BP107" s="8"/>
      <c r="BQ107" s="8"/>
      <c r="BR107" s="51"/>
      <c r="BS107" s="8"/>
      <c r="BT107" s="8"/>
      <c r="BU107" s="8"/>
      <c r="BV107" s="8"/>
      <c r="BW107" s="8"/>
      <c r="BX107" s="8"/>
      <c r="BY107" s="51"/>
      <c r="BZ107" s="8"/>
      <c r="CA107" s="8"/>
      <c r="CB107" s="8"/>
      <c r="CC107" s="8"/>
      <c r="CD107" s="8"/>
      <c r="CE107" s="8"/>
      <c r="CF107" s="51"/>
      <c r="CG107" s="8"/>
      <c r="CH107" s="8"/>
      <c r="CI107" s="8"/>
      <c r="CJ107" s="8"/>
      <c r="CK107" s="8"/>
      <c r="CL107" s="8"/>
      <c r="CM107" s="51"/>
      <c r="CN107" s="8"/>
      <c r="CO107" s="8"/>
      <c r="CP107" s="8"/>
      <c r="CQ107" s="8"/>
      <c r="CR107" s="8"/>
      <c r="CS107" s="8"/>
      <c r="CT107" s="51"/>
      <c r="CU107" s="8">
        <v>85</v>
      </c>
      <c r="CV107" s="8">
        <v>85</v>
      </c>
      <c r="CW107" s="8">
        <v>85</v>
      </c>
      <c r="CX107" s="8">
        <v>85</v>
      </c>
      <c r="CY107" s="8">
        <v>340</v>
      </c>
      <c r="CZ107" s="8">
        <v>50</v>
      </c>
      <c r="DA107" s="51">
        <v>390</v>
      </c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  <c r="EA107" s="51"/>
      <c r="EB107" s="51"/>
      <c r="EC107" s="51"/>
      <c r="ED107" s="51"/>
      <c r="EE107" s="51"/>
      <c r="EF107" s="51"/>
      <c r="EG107" s="51"/>
      <c r="EH107" s="51"/>
      <c r="EI107" s="51"/>
      <c r="EJ107" s="51"/>
    </row>
    <row r="108" spans="1:140" ht="28.8" hidden="1" x14ac:dyDescent="0.3">
      <c r="A108" s="7">
        <v>103</v>
      </c>
      <c r="B108" s="7" t="s">
        <v>1150</v>
      </c>
      <c r="C108" s="13" t="s">
        <v>910</v>
      </c>
      <c r="D108" s="13" t="s">
        <v>911</v>
      </c>
      <c r="E108" s="13" t="s">
        <v>912</v>
      </c>
      <c r="F108" s="13" t="s">
        <v>904</v>
      </c>
      <c r="G108" s="13" t="s">
        <v>818</v>
      </c>
      <c r="H108" s="13" t="s">
        <v>39</v>
      </c>
      <c r="I108" s="13" t="s">
        <v>369</v>
      </c>
      <c r="J108" s="13" t="s">
        <v>908</v>
      </c>
      <c r="K108" s="13">
        <v>5</v>
      </c>
      <c r="L108" s="13" t="s">
        <v>42</v>
      </c>
      <c r="M108" s="14" t="s">
        <v>913</v>
      </c>
      <c r="N108" s="13" t="s">
        <v>161</v>
      </c>
      <c r="O108" s="13" t="s">
        <v>162</v>
      </c>
      <c r="P108" s="13" t="s">
        <v>44</v>
      </c>
      <c r="Q108" s="15">
        <v>22700</v>
      </c>
      <c r="R108" s="15">
        <v>24600</v>
      </c>
      <c r="S108" s="16">
        <v>558420000</v>
      </c>
      <c r="T108" s="17" t="s">
        <v>135</v>
      </c>
      <c r="U108" s="17" t="s">
        <v>134</v>
      </c>
      <c r="V108" s="17"/>
      <c r="W108" s="17"/>
      <c r="X108" s="17"/>
      <c r="Y108" s="17"/>
      <c r="Z108" s="17"/>
      <c r="AA108" s="17"/>
      <c r="AB108" s="51"/>
      <c r="AC108" s="8">
        <v>400</v>
      </c>
      <c r="AD108" s="8">
        <v>400</v>
      </c>
      <c r="AE108" s="8">
        <v>400</v>
      </c>
      <c r="AF108" s="8">
        <v>400</v>
      </c>
      <c r="AG108" s="8">
        <v>1600</v>
      </c>
      <c r="AH108" s="8">
        <v>400</v>
      </c>
      <c r="AI108" s="51">
        <v>2000</v>
      </c>
      <c r="AJ108" s="8">
        <v>500</v>
      </c>
      <c r="AK108" s="8">
        <v>500</v>
      </c>
      <c r="AL108" s="8">
        <v>500</v>
      </c>
      <c r="AM108" s="8">
        <v>500</v>
      </c>
      <c r="AN108" s="8">
        <v>2000</v>
      </c>
      <c r="AO108" s="8">
        <v>200</v>
      </c>
      <c r="AP108" s="51">
        <v>2200</v>
      </c>
      <c r="AQ108" s="8"/>
      <c r="AR108" s="8"/>
      <c r="AS108" s="8"/>
      <c r="AT108" s="8"/>
      <c r="AU108" s="8"/>
      <c r="AV108" s="8"/>
      <c r="AW108" s="51"/>
      <c r="AX108" s="8"/>
      <c r="AY108" s="8"/>
      <c r="AZ108" s="8"/>
      <c r="BA108" s="8"/>
      <c r="BB108" s="8"/>
      <c r="BC108" s="8"/>
      <c r="BD108" s="51"/>
      <c r="BE108" s="8"/>
      <c r="BF108" s="8"/>
      <c r="BG108" s="8"/>
      <c r="BH108" s="8"/>
      <c r="BI108" s="8"/>
      <c r="BJ108" s="8"/>
      <c r="BK108" s="51"/>
      <c r="BL108" s="8"/>
      <c r="BM108" s="8"/>
      <c r="BN108" s="8"/>
      <c r="BO108" s="8"/>
      <c r="BP108" s="8"/>
      <c r="BQ108" s="8"/>
      <c r="BR108" s="51"/>
      <c r="BS108" s="8">
        <v>800</v>
      </c>
      <c r="BT108" s="8">
        <v>800</v>
      </c>
      <c r="BU108" s="8">
        <v>800</v>
      </c>
      <c r="BV108" s="8">
        <v>800</v>
      </c>
      <c r="BW108" s="8">
        <v>3200</v>
      </c>
      <c r="BX108" s="8">
        <v>800</v>
      </c>
      <c r="BY108" s="51">
        <v>4000</v>
      </c>
      <c r="BZ108" s="8"/>
      <c r="CA108" s="8"/>
      <c r="CB108" s="8"/>
      <c r="CC108" s="8"/>
      <c r="CD108" s="8"/>
      <c r="CE108" s="8"/>
      <c r="CF108" s="51"/>
      <c r="CG108" s="8">
        <v>750</v>
      </c>
      <c r="CH108" s="8">
        <v>750</v>
      </c>
      <c r="CI108" s="8">
        <v>750</v>
      </c>
      <c r="CJ108" s="8">
        <v>750</v>
      </c>
      <c r="CK108" s="8">
        <v>3000</v>
      </c>
      <c r="CL108" s="8">
        <v>500</v>
      </c>
      <c r="CM108" s="51">
        <v>3500</v>
      </c>
      <c r="CN108" s="8">
        <v>850</v>
      </c>
      <c r="CO108" s="8">
        <v>850</v>
      </c>
      <c r="CP108" s="8">
        <v>850</v>
      </c>
      <c r="CQ108" s="8">
        <v>850</v>
      </c>
      <c r="CR108" s="8">
        <v>3400</v>
      </c>
      <c r="CS108" s="8">
        <v>600</v>
      </c>
      <c r="CT108" s="51">
        <v>4000</v>
      </c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8">
        <v>1400</v>
      </c>
      <c r="DX108" s="8">
        <v>1400</v>
      </c>
      <c r="DY108" s="8">
        <v>1400</v>
      </c>
      <c r="DZ108" s="8">
        <v>1400</v>
      </c>
      <c r="EA108" s="8">
        <v>5600</v>
      </c>
      <c r="EB108" s="8">
        <v>1400</v>
      </c>
      <c r="EC108" s="51">
        <v>7000</v>
      </c>
      <c r="ED108" s="51"/>
      <c r="EE108" s="51"/>
      <c r="EF108" s="51"/>
      <c r="EG108" s="51"/>
      <c r="EH108" s="51"/>
      <c r="EI108" s="51"/>
      <c r="EJ108" s="51"/>
    </row>
    <row r="109" spans="1:140" ht="38.4" hidden="1" x14ac:dyDescent="0.3">
      <c r="A109" s="7">
        <v>104</v>
      </c>
      <c r="B109" s="7" t="s">
        <v>1165</v>
      </c>
      <c r="C109" s="13" t="s">
        <v>937</v>
      </c>
      <c r="D109" s="13" t="s">
        <v>938</v>
      </c>
      <c r="E109" s="13" t="s">
        <v>939</v>
      </c>
      <c r="F109" s="13" t="s">
        <v>940</v>
      </c>
      <c r="G109" s="13" t="s">
        <v>941</v>
      </c>
      <c r="H109" s="13" t="s">
        <v>942</v>
      </c>
      <c r="I109" s="13" t="s">
        <v>943</v>
      </c>
      <c r="J109" s="13" t="s">
        <v>944</v>
      </c>
      <c r="K109" s="13">
        <v>1</v>
      </c>
      <c r="L109" s="13" t="s">
        <v>28</v>
      </c>
      <c r="M109" s="14">
        <v>840115067923</v>
      </c>
      <c r="N109" s="13" t="s">
        <v>945</v>
      </c>
      <c r="O109" s="13" t="s">
        <v>573</v>
      </c>
      <c r="P109" s="13" t="s">
        <v>946</v>
      </c>
      <c r="Q109" s="15">
        <v>17570</v>
      </c>
      <c r="R109" s="15">
        <v>49000</v>
      </c>
      <c r="S109" s="16">
        <v>860930000</v>
      </c>
      <c r="T109" s="17" t="s">
        <v>135</v>
      </c>
      <c r="U109" s="17" t="s">
        <v>134</v>
      </c>
      <c r="V109" s="15">
        <v>250</v>
      </c>
      <c r="W109" s="16">
        <v>250</v>
      </c>
      <c r="X109" s="16">
        <v>250</v>
      </c>
      <c r="Y109" s="16">
        <v>250</v>
      </c>
      <c r="Z109" s="16">
        <v>1000</v>
      </c>
      <c r="AA109" s="16">
        <v>200</v>
      </c>
      <c r="AB109" s="51">
        <v>1200</v>
      </c>
      <c r="AC109" s="8">
        <v>6</v>
      </c>
      <c r="AD109" s="8">
        <v>6</v>
      </c>
      <c r="AE109" s="8">
        <v>6</v>
      </c>
      <c r="AF109" s="8">
        <v>6</v>
      </c>
      <c r="AG109" s="8">
        <v>24</v>
      </c>
      <c r="AH109" s="8">
        <v>6</v>
      </c>
      <c r="AI109" s="51">
        <v>30</v>
      </c>
      <c r="AJ109" s="8">
        <v>465</v>
      </c>
      <c r="AK109" s="8">
        <v>465</v>
      </c>
      <c r="AL109" s="8">
        <v>465</v>
      </c>
      <c r="AM109" s="8">
        <v>465</v>
      </c>
      <c r="AN109" s="8">
        <v>1860</v>
      </c>
      <c r="AO109" s="8">
        <v>310</v>
      </c>
      <c r="AP109" s="51">
        <v>2170</v>
      </c>
      <c r="AQ109" s="8">
        <v>100</v>
      </c>
      <c r="AR109" s="8">
        <v>110</v>
      </c>
      <c r="AS109" s="8">
        <v>110</v>
      </c>
      <c r="AT109" s="8">
        <v>110</v>
      </c>
      <c r="AU109" s="8">
        <v>430</v>
      </c>
      <c r="AV109" s="8">
        <v>100</v>
      </c>
      <c r="AW109" s="51">
        <v>530</v>
      </c>
      <c r="AX109" s="8">
        <v>21</v>
      </c>
      <c r="AY109" s="8">
        <v>21</v>
      </c>
      <c r="AZ109" s="8">
        <v>22</v>
      </c>
      <c r="BA109" s="8">
        <v>22</v>
      </c>
      <c r="BB109" s="8">
        <v>86</v>
      </c>
      <c r="BC109" s="8">
        <v>14</v>
      </c>
      <c r="BD109" s="51">
        <v>100</v>
      </c>
      <c r="BE109" s="8">
        <v>535</v>
      </c>
      <c r="BF109" s="8">
        <v>535</v>
      </c>
      <c r="BG109" s="8">
        <v>535</v>
      </c>
      <c r="BH109" s="8">
        <v>535</v>
      </c>
      <c r="BI109" s="8">
        <v>2140</v>
      </c>
      <c r="BJ109" s="8">
        <v>360</v>
      </c>
      <c r="BK109" s="51">
        <v>2500</v>
      </c>
      <c r="BL109" s="8"/>
      <c r="BM109" s="8"/>
      <c r="BN109" s="8"/>
      <c r="BO109" s="8"/>
      <c r="BP109" s="8"/>
      <c r="BQ109" s="8"/>
      <c r="BR109" s="51"/>
      <c r="BS109" s="8">
        <v>680</v>
      </c>
      <c r="BT109" s="8">
        <v>680</v>
      </c>
      <c r="BU109" s="8">
        <v>680</v>
      </c>
      <c r="BV109" s="8">
        <v>680</v>
      </c>
      <c r="BW109" s="8">
        <v>2720</v>
      </c>
      <c r="BX109" s="8">
        <v>680</v>
      </c>
      <c r="BY109" s="51">
        <v>3400</v>
      </c>
      <c r="BZ109" s="8"/>
      <c r="CA109" s="8"/>
      <c r="CB109" s="8"/>
      <c r="CC109" s="8"/>
      <c r="CD109" s="8"/>
      <c r="CE109" s="8"/>
      <c r="CF109" s="51"/>
      <c r="CG109" s="8">
        <v>900</v>
      </c>
      <c r="CH109" s="8">
        <v>900</v>
      </c>
      <c r="CI109" s="8">
        <v>900</v>
      </c>
      <c r="CJ109" s="8">
        <v>900</v>
      </c>
      <c r="CK109" s="8">
        <v>3600</v>
      </c>
      <c r="CL109" s="8">
        <v>600</v>
      </c>
      <c r="CM109" s="51">
        <v>4200</v>
      </c>
      <c r="CN109" s="8">
        <v>400</v>
      </c>
      <c r="CO109" s="8">
        <v>400</v>
      </c>
      <c r="CP109" s="8">
        <v>400</v>
      </c>
      <c r="CQ109" s="8">
        <v>400</v>
      </c>
      <c r="CR109" s="8">
        <v>1600</v>
      </c>
      <c r="CS109" s="8">
        <v>290</v>
      </c>
      <c r="CT109" s="51">
        <v>1890</v>
      </c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8">
        <v>30</v>
      </c>
      <c r="DJ109" s="8">
        <v>30</v>
      </c>
      <c r="DK109" s="8">
        <v>30</v>
      </c>
      <c r="DL109" s="8">
        <v>40</v>
      </c>
      <c r="DM109" s="8">
        <v>130</v>
      </c>
      <c r="DN109" s="8">
        <v>30</v>
      </c>
      <c r="DO109" s="51">
        <v>160</v>
      </c>
      <c r="DP109" s="51"/>
      <c r="DQ109" s="51"/>
      <c r="DR109" s="51"/>
      <c r="DS109" s="51"/>
      <c r="DT109" s="51"/>
      <c r="DU109" s="51"/>
      <c r="DV109" s="51"/>
      <c r="DW109" s="8">
        <v>178</v>
      </c>
      <c r="DX109" s="8">
        <v>178</v>
      </c>
      <c r="DY109" s="8">
        <v>178</v>
      </c>
      <c r="DZ109" s="8">
        <v>178</v>
      </c>
      <c r="EA109" s="8">
        <v>712</v>
      </c>
      <c r="EB109" s="8">
        <v>178</v>
      </c>
      <c r="EC109" s="51">
        <v>890</v>
      </c>
      <c r="ED109" s="8">
        <v>100</v>
      </c>
      <c r="EE109" s="8">
        <v>110</v>
      </c>
      <c r="EF109" s="8">
        <v>110</v>
      </c>
      <c r="EG109" s="8">
        <v>110</v>
      </c>
      <c r="EH109" s="8">
        <v>430</v>
      </c>
      <c r="EI109" s="8">
        <v>70</v>
      </c>
      <c r="EJ109" s="51">
        <v>500</v>
      </c>
    </row>
    <row r="110" spans="1:140" ht="38.4" hidden="1" x14ac:dyDescent="0.3">
      <c r="A110" s="7">
        <v>105</v>
      </c>
      <c r="B110" s="7" t="s">
        <v>1166</v>
      </c>
      <c r="C110" s="13" t="s">
        <v>966</v>
      </c>
      <c r="D110" s="13" t="s">
        <v>967</v>
      </c>
      <c r="E110" s="13" t="s">
        <v>968</v>
      </c>
      <c r="F110" s="13" t="s">
        <v>968</v>
      </c>
      <c r="G110" s="13" t="s">
        <v>969</v>
      </c>
      <c r="H110" s="13" t="s">
        <v>970</v>
      </c>
      <c r="I110" s="13" t="s">
        <v>971</v>
      </c>
      <c r="J110" s="13" t="s">
        <v>972</v>
      </c>
      <c r="K110" s="13">
        <v>1</v>
      </c>
      <c r="L110" s="13" t="s">
        <v>28</v>
      </c>
      <c r="M110" s="14" t="s">
        <v>973</v>
      </c>
      <c r="N110" s="13" t="s">
        <v>974</v>
      </c>
      <c r="O110" s="13" t="s">
        <v>975</v>
      </c>
      <c r="P110" s="13" t="s">
        <v>479</v>
      </c>
      <c r="Q110" s="15">
        <v>2152</v>
      </c>
      <c r="R110" s="15">
        <v>1552000</v>
      </c>
      <c r="S110" s="16">
        <v>3339904000</v>
      </c>
      <c r="T110" s="17" t="s">
        <v>135</v>
      </c>
      <c r="U110" s="17" t="s">
        <v>134</v>
      </c>
      <c r="V110" s="15">
        <v>200</v>
      </c>
      <c r="W110" s="16">
        <v>300</v>
      </c>
      <c r="X110" s="16">
        <v>300</v>
      </c>
      <c r="Y110" s="16">
        <v>300</v>
      </c>
      <c r="Z110" s="16">
        <v>1100</v>
      </c>
      <c r="AA110" s="16">
        <v>200</v>
      </c>
      <c r="AB110" s="51">
        <v>1300</v>
      </c>
      <c r="AC110" s="8">
        <v>100</v>
      </c>
      <c r="AD110" s="8">
        <v>100</v>
      </c>
      <c r="AE110" s="8">
        <v>100</v>
      </c>
      <c r="AF110" s="8">
        <v>100</v>
      </c>
      <c r="AG110" s="8">
        <v>400</v>
      </c>
      <c r="AH110" s="8">
        <v>100</v>
      </c>
      <c r="AI110" s="51">
        <v>500</v>
      </c>
      <c r="AJ110" s="8">
        <v>23</v>
      </c>
      <c r="AK110" s="8">
        <v>25</v>
      </c>
      <c r="AL110" s="8">
        <v>25</v>
      </c>
      <c r="AM110" s="8">
        <v>25</v>
      </c>
      <c r="AN110" s="8">
        <v>98</v>
      </c>
      <c r="AO110" s="8">
        <v>12</v>
      </c>
      <c r="AP110" s="51">
        <v>110</v>
      </c>
      <c r="AQ110" s="8"/>
      <c r="AR110" s="8"/>
      <c r="AS110" s="8"/>
      <c r="AT110" s="8"/>
      <c r="AU110" s="8"/>
      <c r="AV110" s="8"/>
      <c r="AW110" s="51"/>
      <c r="AX110" s="8"/>
      <c r="AY110" s="8"/>
      <c r="AZ110" s="8"/>
      <c r="BA110" s="8"/>
      <c r="BB110" s="8"/>
      <c r="BC110" s="8"/>
      <c r="BD110" s="51"/>
      <c r="BE110" s="8">
        <v>5</v>
      </c>
      <c r="BF110" s="8">
        <v>5</v>
      </c>
      <c r="BG110" s="8">
        <v>5</v>
      </c>
      <c r="BH110" s="8">
        <v>5</v>
      </c>
      <c r="BI110" s="8">
        <v>20</v>
      </c>
      <c r="BJ110" s="8">
        <v>0</v>
      </c>
      <c r="BK110" s="51">
        <v>20</v>
      </c>
      <c r="BL110" s="8"/>
      <c r="BM110" s="8"/>
      <c r="BN110" s="8"/>
      <c r="BO110" s="8"/>
      <c r="BP110" s="8"/>
      <c r="BQ110" s="8"/>
      <c r="BR110" s="51"/>
      <c r="BS110" s="8">
        <v>20</v>
      </c>
      <c r="BT110" s="8">
        <v>20</v>
      </c>
      <c r="BU110" s="8">
        <v>20</v>
      </c>
      <c r="BV110" s="8">
        <v>20</v>
      </c>
      <c r="BW110" s="8">
        <v>80</v>
      </c>
      <c r="BX110" s="8">
        <v>22</v>
      </c>
      <c r="BY110" s="51">
        <v>102</v>
      </c>
      <c r="BZ110" s="8"/>
      <c r="CA110" s="8"/>
      <c r="CB110" s="8"/>
      <c r="CC110" s="8"/>
      <c r="CD110" s="8"/>
      <c r="CE110" s="8"/>
      <c r="CF110" s="51"/>
      <c r="CG110" s="8">
        <v>6</v>
      </c>
      <c r="CH110" s="8">
        <v>6</v>
      </c>
      <c r="CI110" s="8">
        <v>6</v>
      </c>
      <c r="CJ110" s="8">
        <v>7</v>
      </c>
      <c r="CK110" s="8">
        <v>25</v>
      </c>
      <c r="CL110" s="8">
        <v>5</v>
      </c>
      <c r="CM110" s="51">
        <v>30</v>
      </c>
      <c r="CN110" s="8">
        <v>6</v>
      </c>
      <c r="CO110" s="8">
        <v>6</v>
      </c>
      <c r="CP110" s="8">
        <v>6</v>
      </c>
      <c r="CQ110" s="8">
        <v>6</v>
      </c>
      <c r="CR110" s="8">
        <v>24</v>
      </c>
      <c r="CS110" s="8">
        <v>6</v>
      </c>
      <c r="CT110" s="51">
        <v>30</v>
      </c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8">
        <v>12</v>
      </c>
      <c r="DQ110" s="8">
        <v>12</v>
      </c>
      <c r="DR110" s="8">
        <v>12</v>
      </c>
      <c r="DS110" s="8">
        <v>12</v>
      </c>
      <c r="DT110" s="8">
        <v>48</v>
      </c>
      <c r="DU110" s="8">
        <v>2</v>
      </c>
      <c r="DV110" s="51">
        <v>50</v>
      </c>
      <c r="DW110" s="8">
        <v>2</v>
      </c>
      <c r="DX110" s="8">
        <v>2</v>
      </c>
      <c r="DY110" s="8">
        <v>2</v>
      </c>
      <c r="DZ110" s="8">
        <v>2</v>
      </c>
      <c r="EA110" s="8">
        <v>8</v>
      </c>
      <c r="EB110" s="8">
        <v>2</v>
      </c>
      <c r="EC110" s="51">
        <v>10</v>
      </c>
      <c r="ED110" s="51"/>
      <c r="EE110" s="51"/>
      <c r="EF110" s="51"/>
      <c r="EG110" s="51"/>
      <c r="EH110" s="51"/>
      <c r="EI110" s="51"/>
      <c r="EJ110" s="51"/>
    </row>
    <row r="111" spans="1:140" ht="28.8" hidden="1" x14ac:dyDescent="0.3">
      <c r="A111" s="7">
        <v>106</v>
      </c>
      <c r="B111" s="7" t="s">
        <v>1167</v>
      </c>
      <c r="C111" s="13" t="s">
        <v>181</v>
      </c>
      <c r="D111" s="13" t="s">
        <v>182</v>
      </c>
      <c r="E111" s="13" t="s">
        <v>183</v>
      </c>
      <c r="F111" s="13" t="s">
        <v>184</v>
      </c>
      <c r="G111" s="13" t="s">
        <v>185</v>
      </c>
      <c r="H111" s="13" t="s">
        <v>25</v>
      </c>
      <c r="I111" s="13" t="s">
        <v>186</v>
      </c>
      <c r="J111" s="13" t="s">
        <v>187</v>
      </c>
      <c r="K111" s="13">
        <v>2</v>
      </c>
      <c r="L111" s="13" t="s">
        <v>188</v>
      </c>
      <c r="M111" s="14" t="s">
        <v>189</v>
      </c>
      <c r="N111" s="13" t="s">
        <v>190</v>
      </c>
      <c r="O111" s="13" t="s">
        <v>191</v>
      </c>
      <c r="P111" s="13" t="s">
        <v>31</v>
      </c>
      <c r="Q111" s="15">
        <v>293000</v>
      </c>
      <c r="R111" s="15">
        <v>3750</v>
      </c>
      <c r="S111" s="16">
        <v>1098750000</v>
      </c>
      <c r="T111" s="17" t="s">
        <v>193</v>
      </c>
      <c r="U111" s="17" t="s">
        <v>192</v>
      </c>
      <c r="V111" s="15">
        <v>20000</v>
      </c>
      <c r="W111" s="16">
        <v>20000</v>
      </c>
      <c r="X111" s="16">
        <v>20000</v>
      </c>
      <c r="Y111" s="16">
        <v>20000</v>
      </c>
      <c r="Z111" s="16">
        <v>80000</v>
      </c>
      <c r="AA111" s="16">
        <v>13000</v>
      </c>
      <c r="AB111" s="51">
        <v>93000</v>
      </c>
      <c r="AC111" s="8"/>
      <c r="AD111" s="8"/>
      <c r="AE111" s="8"/>
      <c r="AF111" s="8"/>
      <c r="AG111" s="8"/>
      <c r="AH111" s="8"/>
      <c r="AI111" s="51"/>
      <c r="AJ111" s="8"/>
      <c r="AK111" s="8"/>
      <c r="AL111" s="8"/>
      <c r="AM111" s="8"/>
      <c r="AN111" s="8"/>
      <c r="AO111" s="8"/>
      <c r="AP111" s="51"/>
      <c r="AQ111" s="8"/>
      <c r="AR111" s="8"/>
      <c r="AS111" s="8"/>
      <c r="AT111" s="8"/>
      <c r="AU111" s="8"/>
      <c r="AV111" s="8"/>
      <c r="AW111" s="51"/>
      <c r="AX111" s="8"/>
      <c r="AY111" s="8"/>
      <c r="AZ111" s="8"/>
      <c r="BA111" s="8"/>
      <c r="BB111" s="8"/>
      <c r="BC111" s="8"/>
      <c r="BD111" s="51"/>
      <c r="BE111" s="8">
        <v>17000</v>
      </c>
      <c r="BF111" s="8">
        <v>17000</v>
      </c>
      <c r="BG111" s="8">
        <v>17000</v>
      </c>
      <c r="BH111" s="8">
        <v>17000</v>
      </c>
      <c r="BI111" s="8">
        <v>68000</v>
      </c>
      <c r="BJ111" s="8">
        <v>12000</v>
      </c>
      <c r="BK111" s="51">
        <v>80000</v>
      </c>
      <c r="BL111" s="8"/>
      <c r="BM111" s="8"/>
      <c r="BN111" s="8"/>
      <c r="BO111" s="8"/>
      <c r="BP111" s="8"/>
      <c r="BQ111" s="8"/>
      <c r="BR111" s="51"/>
      <c r="BS111" s="8"/>
      <c r="BT111" s="8"/>
      <c r="BU111" s="8"/>
      <c r="BV111" s="8"/>
      <c r="BW111" s="8"/>
      <c r="BX111" s="8"/>
      <c r="BY111" s="51"/>
      <c r="BZ111" s="8"/>
      <c r="CA111" s="8"/>
      <c r="CB111" s="8"/>
      <c r="CC111" s="8"/>
      <c r="CD111" s="8"/>
      <c r="CE111" s="8"/>
      <c r="CF111" s="51"/>
      <c r="CG111" s="8">
        <v>25500</v>
      </c>
      <c r="CH111" s="8">
        <v>25500</v>
      </c>
      <c r="CI111" s="8">
        <v>25500</v>
      </c>
      <c r="CJ111" s="8">
        <v>25500</v>
      </c>
      <c r="CK111" s="8">
        <v>102000</v>
      </c>
      <c r="CL111" s="8">
        <v>18000</v>
      </c>
      <c r="CM111" s="51">
        <v>120000</v>
      </c>
      <c r="CN111" s="8"/>
      <c r="CO111" s="8"/>
      <c r="CP111" s="8"/>
      <c r="CQ111" s="8"/>
      <c r="CR111" s="8"/>
      <c r="CS111" s="8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</row>
    <row r="112" spans="1:140" ht="25.8" hidden="1" customHeight="1" x14ac:dyDescent="0.3">
      <c r="A112" s="7">
        <v>107</v>
      </c>
      <c r="B112" s="7" t="s">
        <v>1168</v>
      </c>
      <c r="C112" s="13" t="s">
        <v>250</v>
      </c>
      <c r="D112" s="13" t="s">
        <v>251</v>
      </c>
      <c r="E112" s="13" t="s">
        <v>252</v>
      </c>
      <c r="F112" s="13" t="s">
        <v>253</v>
      </c>
      <c r="G112" s="13" t="s">
        <v>224</v>
      </c>
      <c r="H112" s="13" t="s">
        <v>39</v>
      </c>
      <c r="I112" s="13" t="s">
        <v>254</v>
      </c>
      <c r="J112" s="13" t="s">
        <v>255</v>
      </c>
      <c r="K112" s="13">
        <v>2</v>
      </c>
      <c r="L112" s="13" t="s">
        <v>188</v>
      </c>
      <c r="M112" s="14" t="s">
        <v>256</v>
      </c>
      <c r="N112" s="13" t="s">
        <v>257</v>
      </c>
      <c r="O112" s="13" t="s">
        <v>191</v>
      </c>
      <c r="P112" s="13" t="s">
        <v>258</v>
      </c>
      <c r="Q112" s="15">
        <v>89500</v>
      </c>
      <c r="R112" s="15">
        <v>64000</v>
      </c>
      <c r="S112" s="16">
        <v>5728000000</v>
      </c>
      <c r="T112" s="17" t="s">
        <v>193</v>
      </c>
      <c r="U112" s="17" t="s">
        <v>192</v>
      </c>
      <c r="V112" s="15">
        <v>2500</v>
      </c>
      <c r="W112" s="16">
        <v>2500</v>
      </c>
      <c r="X112" s="16">
        <v>2500</v>
      </c>
      <c r="Y112" s="16">
        <v>2500</v>
      </c>
      <c r="Z112" s="16">
        <v>10000</v>
      </c>
      <c r="AA112" s="16">
        <v>2000</v>
      </c>
      <c r="AB112" s="51">
        <v>12000</v>
      </c>
      <c r="AC112" s="8">
        <v>3000</v>
      </c>
      <c r="AD112" s="8">
        <v>3000</v>
      </c>
      <c r="AE112" s="8">
        <v>3000</v>
      </c>
      <c r="AF112" s="8">
        <v>3000</v>
      </c>
      <c r="AG112" s="8">
        <v>12000</v>
      </c>
      <c r="AH112" s="8">
        <v>3000</v>
      </c>
      <c r="AI112" s="51">
        <v>15000</v>
      </c>
      <c r="AJ112" s="8"/>
      <c r="AK112" s="8"/>
      <c r="AL112" s="8"/>
      <c r="AM112" s="8"/>
      <c r="AN112" s="8"/>
      <c r="AO112" s="8"/>
      <c r="AP112" s="51"/>
      <c r="AQ112" s="8"/>
      <c r="AR112" s="8"/>
      <c r="AS112" s="8"/>
      <c r="AT112" s="8"/>
      <c r="AU112" s="8"/>
      <c r="AV112" s="8"/>
      <c r="AW112" s="51"/>
      <c r="AX112" s="8"/>
      <c r="AY112" s="8"/>
      <c r="AZ112" s="8"/>
      <c r="BA112" s="8"/>
      <c r="BB112" s="8"/>
      <c r="BC112" s="8"/>
      <c r="BD112" s="51"/>
      <c r="BE112" s="8">
        <v>2000</v>
      </c>
      <c r="BF112" s="8">
        <v>2000</v>
      </c>
      <c r="BG112" s="8">
        <v>2000</v>
      </c>
      <c r="BH112" s="8">
        <v>2000</v>
      </c>
      <c r="BI112" s="8">
        <v>8000</v>
      </c>
      <c r="BJ112" s="8">
        <v>1000</v>
      </c>
      <c r="BK112" s="51">
        <v>9000</v>
      </c>
      <c r="BL112" s="8"/>
      <c r="BM112" s="8"/>
      <c r="BN112" s="8"/>
      <c r="BO112" s="8"/>
      <c r="BP112" s="8"/>
      <c r="BQ112" s="8"/>
      <c r="BR112" s="51"/>
      <c r="BS112" s="8">
        <v>1600</v>
      </c>
      <c r="BT112" s="8">
        <v>1600</v>
      </c>
      <c r="BU112" s="8">
        <v>1600</v>
      </c>
      <c r="BV112" s="8">
        <v>1600</v>
      </c>
      <c r="BW112" s="8">
        <v>6400</v>
      </c>
      <c r="BX112" s="8">
        <v>1600</v>
      </c>
      <c r="BY112" s="51">
        <v>8000</v>
      </c>
      <c r="BZ112" s="8"/>
      <c r="CA112" s="8"/>
      <c r="CB112" s="8"/>
      <c r="CC112" s="8"/>
      <c r="CD112" s="8"/>
      <c r="CE112" s="8"/>
      <c r="CF112" s="51"/>
      <c r="CG112" s="8">
        <v>1500</v>
      </c>
      <c r="CH112" s="8">
        <v>1500</v>
      </c>
      <c r="CI112" s="8">
        <v>1500</v>
      </c>
      <c r="CJ112" s="8">
        <v>1500</v>
      </c>
      <c r="CK112" s="8">
        <v>6000</v>
      </c>
      <c r="CL112" s="8">
        <v>1000</v>
      </c>
      <c r="CM112" s="51">
        <v>7000</v>
      </c>
      <c r="CN112" s="8">
        <v>4500</v>
      </c>
      <c r="CO112" s="8">
        <v>4500</v>
      </c>
      <c r="CP112" s="8">
        <v>4500</v>
      </c>
      <c r="CQ112" s="8">
        <v>4500</v>
      </c>
      <c r="CR112" s="8">
        <v>18000</v>
      </c>
      <c r="CS112" s="8">
        <v>3999.9999999999964</v>
      </c>
      <c r="CT112" s="51">
        <v>21999.999999999996</v>
      </c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8">
        <v>3000</v>
      </c>
      <c r="DQ112" s="8">
        <v>3000</v>
      </c>
      <c r="DR112" s="8">
        <v>3000</v>
      </c>
      <c r="DS112" s="8">
        <v>3000</v>
      </c>
      <c r="DT112" s="8">
        <v>12000</v>
      </c>
      <c r="DU112" s="8">
        <v>2000</v>
      </c>
      <c r="DV112" s="51">
        <v>14000</v>
      </c>
      <c r="DW112" s="8">
        <v>500</v>
      </c>
      <c r="DX112" s="8">
        <v>500</v>
      </c>
      <c r="DY112" s="8">
        <v>500</v>
      </c>
      <c r="DZ112" s="8">
        <v>500</v>
      </c>
      <c r="EA112" s="8">
        <v>2000</v>
      </c>
      <c r="EB112" s="8">
        <v>500</v>
      </c>
      <c r="EC112" s="51">
        <v>2500</v>
      </c>
      <c r="ED112" s="51"/>
      <c r="EE112" s="51"/>
      <c r="EF112" s="51"/>
      <c r="EG112" s="51"/>
      <c r="EH112" s="51"/>
      <c r="EI112" s="51"/>
      <c r="EJ112" s="51"/>
    </row>
    <row r="113" spans="1:140" ht="28.8" hidden="1" x14ac:dyDescent="0.3">
      <c r="A113" s="7">
        <v>108</v>
      </c>
      <c r="B113" s="7" t="s">
        <v>1169</v>
      </c>
      <c r="C113" s="13" t="s">
        <v>385</v>
      </c>
      <c r="D113" s="13" t="s">
        <v>386</v>
      </c>
      <c r="E113" s="13" t="s">
        <v>387</v>
      </c>
      <c r="F113" s="13" t="s">
        <v>388</v>
      </c>
      <c r="G113" s="13" t="s">
        <v>389</v>
      </c>
      <c r="H113" s="13" t="s">
        <v>25</v>
      </c>
      <c r="I113" s="13" t="s">
        <v>186</v>
      </c>
      <c r="J113" s="13" t="s">
        <v>187</v>
      </c>
      <c r="K113" s="13">
        <v>2</v>
      </c>
      <c r="L113" s="13" t="s">
        <v>188</v>
      </c>
      <c r="M113" s="14" t="s">
        <v>390</v>
      </c>
      <c r="N113" s="13" t="s">
        <v>190</v>
      </c>
      <c r="O113" s="13" t="s">
        <v>191</v>
      </c>
      <c r="P113" s="13" t="s">
        <v>31</v>
      </c>
      <c r="Q113" s="15">
        <v>218000</v>
      </c>
      <c r="R113" s="15">
        <v>6300</v>
      </c>
      <c r="S113" s="16">
        <v>1373400000</v>
      </c>
      <c r="T113" s="17" t="s">
        <v>193</v>
      </c>
      <c r="U113" s="17" t="s">
        <v>192</v>
      </c>
      <c r="V113" s="15">
        <v>12500</v>
      </c>
      <c r="W113" s="16">
        <v>12500</v>
      </c>
      <c r="X113" s="16">
        <v>12500</v>
      </c>
      <c r="Y113" s="16">
        <v>12500</v>
      </c>
      <c r="Z113" s="16">
        <v>50000</v>
      </c>
      <c r="AA113" s="16">
        <v>8000</v>
      </c>
      <c r="AB113" s="51">
        <v>58000</v>
      </c>
      <c r="AC113" s="8"/>
      <c r="AD113" s="8"/>
      <c r="AE113" s="8"/>
      <c r="AF113" s="8"/>
      <c r="AG113" s="8"/>
      <c r="AH113" s="8"/>
      <c r="AI113" s="51"/>
      <c r="AJ113" s="8">
        <v>15000</v>
      </c>
      <c r="AK113" s="8">
        <v>15000</v>
      </c>
      <c r="AL113" s="8">
        <v>15000</v>
      </c>
      <c r="AM113" s="8">
        <v>15000</v>
      </c>
      <c r="AN113" s="8">
        <v>60000</v>
      </c>
      <c r="AO113" s="8">
        <v>10000</v>
      </c>
      <c r="AP113" s="51">
        <v>70000</v>
      </c>
      <c r="AQ113" s="8"/>
      <c r="AR113" s="8"/>
      <c r="AS113" s="8"/>
      <c r="AT113" s="8"/>
      <c r="AU113" s="8"/>
      <c r="AV113" s="8"/>
      <c r="AW113" s="51"/>
      <c r="AX113" s="8">
        <v>4300</v>
      </c>
      <c r="AY113" s="8">
        <v>4300</v>
      </c>
      <c r="AZ113" s="8">
        <v>4300</v>
      </c>
      <c r="BA113" s="8">
        <v>4300</v>
      </c>
      <c r="BB113" s="8">
        <v>17200</v>
      </c>
      <c r="BC113" s="8">
        <v>2800</v>
      </c>
      <c r="BD113" s="51">
        <v>20000</v>
      </c>
      <c r="BE113" s="8"/>
      <c r="BF113" s="8"/>
      <c r="BG113" s="8"/>
      <c r="BH113" s="8"/>
      <c r="BI113" s="8"/>
      <c r="BJ113" s="8"/>
      <c r="BK113" s="51"/>
      <c r="BL113" s="8"/>
      <c r="BM113" s="8"/>
      <c r="BN113" s="8"/>
      <c r="BO113" s="8"/>
      <c r="BP113" s="8"/>
      <c r="BQ113" s="8"/>
      <c r="BR113" s="51"/>
      <c r="BS113" s="8"/>
      <c r="BT113" s="8"/>
      <c r="BU113" s="8"/>
      <c r="BV113" s="8"/>
      <c r="BW113" s="8"/>
      <c r="BX113" s="8"/>
      <c r="BY113" s="51"/>
      <c r="BZ113" s="8"/>
      <c r="CA113" s="8"/>
      <c r="CB113" s="8"/>
      <c r="CC113" s="8"/>
      <c r="CD113" s="8"/>
      <c r="CE113" s="8"/>
      <c r="CF113" s="51"/>
      <c r="CG113" s="8">
        <v>15000</v>
      </c>
      <c r="CH113" s="8">
        <v>15000</v>
      </c>
      <c r="CI113" s="8">
        <v>15000</v>
      </c>
      <c r="CJ113" s="8">
        <v>15000</v>
      </c>
      <c r="CK113" s="8">
        <v>60000</v>
      </c>
      <c r="CL113" s="8">
        <v>10000</v>
      </c>
      <c r="CM113" s="51">
        <v>70000</v>
      </c>
      <c r="CN113" s="8"/>
      <c r="CO113" s="8"/>
      <c r="CP113" s="8"/>
      <c r="CQ113" s="8"/>
      <c r="CR113" s="8"/>
      <c r="CS113" s="8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</row>
    <row r="114" spans="1:140" ht="57.6" hidden="1" x14ac:dyDescent="0.3">
      <c r="A114" s="7">
        <v>109</v>
      </c>
      <c r="B114" s="7" t="s">
        <v>1170</v>
      </c>
      <c r="C114" s="13" t="s">
        <v>504</v>
      </c>
      <c r="D114" s="13" t="s">
        <v>505</v>
      </c>
      <c r="E114" s="13" t="s">
        <v>506</v>
      </c>
      <c r="F114" s="13" t="s">
        <v>507</v>
      </c>
      <c r="G114" s="13" t="s">
        <v>508</v>
      </c>
      <c r="H114" s="13" t="s">
        <v>39</v>
      </c>
      <c r="I114" s="13" t="s">
        <v>509</v>
      </c>
      <c r="J114" s="13" t="s">
        <v>510</v>
      </c>
      <c r="K114" s="13">
        <v>5</v>
      </c>
      <c r="L114" s="13" t="s">
        <v>188</v>
      </c>
      <c r="M114" s="14" t="s">
        <v>511</v>
      </c>
      <c r="N114" s="13" t="s">
        <v>512</v>
      </c>
      <c r="O114" s="13" t="s">
        <v>513</v>
      </c>
      <c r="P114" s="13" t="s">
        <v>44</v>
      </c>
      <c r="Q114" s="15">
        <v>18000</v>
      </c>
      <c r="R114" s="15">
        <v>119500</v>
      </c>
      <c r="S114" s="16">
        <v>2151000000</v>
      </c>
      <c r="T114" s="17" t="s">
        <v>193</v>
      </c>
      <c r="U114" s="17" t="s">
        <v>192</v>
      </c>
      <c r="V114" s="15">
        <v>700</v>
      </c>
      <c r="W114" s="16">
        <v>700</v>
      </c>
      <c r="X114" s="16">
        <v>800</v>
      </c>
      <c r="Y114" s="16">
        <v>800</v>
      </c>
      <c r="Z114" s="16">
        <v>3000</v>
      </c>
      <c r="AA114" s="16">
        <v>500</v>
      </c>
      <c r="AB114" s="51">
        <v>3500</v>
      </c>
      <c r="AC114" s="8">
        <v>60</v>
      </c>
      <c r="AD114" s="8">
        <v>60</v>
      </c>
      <c r="AE114" s="8">
        <v>60</v>
      </c>
      <c r="AF114" s="8">
        <v>60</v>
      </c>
      <c r="AG114" s="8">
        <v>240</v>
      </c>
      <c r="AH114" s="8">
        <v>60</v>
      </c>
      <c r="AI114" s="51">
        <v>300</v>
      </c>
      <c r="AJ114" s="8">
        <v>375</v>
      </c>
      <c r="AK114" s="8">
        <v>375</v>
      </c>
      <c r="AL114" s="8">
        <v>375</v>
      </c>
      <c r="AM114" s="8">
        <v>375</v>
      </c>
      <c r="AN114" s="8">
        <v>1500</v>
      </c>
      <c r="AO114" s="8">
        <v>250</v>
      </c>
      <c r="AP114" s="51">
        <v>1750</v>
      </c>
      <c r="AQ114" s="8"/>
      <c r="AR114" s="8"/>
      <c r="AS114" s="8"/>
      <c r="AT114" s="8"/>
      <c r="AU114" s="8"/>
      <c r="AV114" s="8"/>
      <c r="AW114" s="51"/>
      <c r="AX114" s="8"/>
      <c r="AY114" s="8"/>
      <c r="AZ114" s="8"/>
      <c r="BA114" s="8"/>
      <c r="BB114" s="8"/>
      <c r="BC114" s="8"/>
      <c r="BD114" s="51"/>
      <c r="BE114" s="8">
        <v>430</v>
      </c>
      <c r="BF114" s="8">
        <v>430</v>
      </c>
      <c r="BG114" s="8">
        <v>430</v>
      </c>
      <c r="BH114" s="8">
        <v>430</v>
      </c>
      <c r="BI114" s="8">
        <v>1720</v>
      </c>
      <c r="BJ114" s="8">
        <v>280</v>
      </c>
      <c r="BK114" s="51">
        <v>2000</v>
      </c>
      <c r="BL114" s="8"/>
      <c r="BM114" s="8"/>
      <c r="BN114" s="8"/>
      <c r="BO114" s="8"/>
      <c r="BP114" s="8"/>
      <c r="BQ114" s="8"/>
      <c r="BR114" s="51"/>
      <c r="BS114" s="8">
        <v>340</v>
      </c>
      <c r="BT114" s="8">
        <v>340</v>
      </c>
      <c r="BU114" s="8">
        <v>340</v>
      </c>
      <c r="BV114" s="8">
        <v>340</v>
      </c>
      <c r="BW114" s="8">
        <v>1360</v>
      </c>
      <c r="BX114" s="8">
        <v>340</v>
      </c>
      <c r="BY114" s="51">
        <v>1700</v>
      </c>
      <c r="BZ114" s="8"/>
      <c r="CA114" s="8"/>
      <c r="CB114" s="8"/>
      <c r="CC114" s="8"/>
      <c r="CD114" s="8"/>
      <c r="CE114" s="8"/>
      <c r="CF114" s="51"/>
      <c r="CG114" s="8">
        <v>550</v>
      </c>
      <c r="CH114" s="8">
        <v>550</v>
      </c>
      <c r="CI114" s="8">
        <v>550</v>
      </c>
      <c r="CJ114" s="8">
        <v>500</v>
      </c>
      <c r="CK114" s="8">
        <v>2150</v>
      </c>
      <c r="CL114" s="8">
        <v>350</v>
      </c>
      <c r="CM114" s="51">
        <v>2500</v>
      </c>
      <c r="CN114" s="8">
        <v>600</v>
      </c>
      <c r="CO114" s="8">
        <v>600</v>
      </c>
      <c r="CP114" s="8">
        <v>600</v>
      </c>
      <c r="CQ114" s="8">
        <v>600</v>
      </c>
      <c r="CR114" s="8">
        <v>2400</v>
      </c>
      <c r="CS114" s="8">
        <v>500</v>
      </c>
      <c r="CT114" s="51">
        <v>2900</v>
      </c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8">
        <v>500</v>
      </c>
      <c r="DQ114" s="8">
        <v>500</v>
      </c>
      <c r="DR114" s="8">
        <v>500</v>
      </c>
      <c r="DS114" s="8">
        <v>500</v>
      </c>
      <c r="DT114" s="8">
        <v>2000</v>
      </c>
      <c r="DU114" s="8">
        <v>300</v>
      </c>
      <c r="DV114" s="51">
        <v>2300</v>
      </c>
      <c r="DW114" s="8">
        <v>210</v>
      </c>
      <c r="DX114" s="8">
        <v>210</v>
      </c>
      <c r="DY114" s="8">
        <v>210</v>
      </c>
      <c r="DZ114" s="8">
        <v>210</v>
      </c>
      <c r="EA114" s="8">
        <v>840</v>
      </c>
      <c r="EB114" s="8">
        <v>210</v>
      </c>
      <c r="EC114" s="51">
        <v>1050</v>
      </c>
      <c r="ED114" s="51"/>
      <c r="EE114" s="51"/>
      <c r="EF114" s="51"/>
      <c r="EG114" s="51"/>
      <c r="EH114" s="51"/>
      <c r="EI114" s="51"/>
      <c r="EJ114" s="51"/>
    </row>
    <row r="115" spans="1:140" ht="38.4" hidden="1" x14ac:dyDescent="0.3">
      <c r="A115" s="7">
        <v>110</v>
      </c>
      <c r="B115" s="7" t="s">
        <v>1171</v>
      </c>
      <c r="C115" s="13" t="s">
        <v>616</v>
      </c>
      <c r="D115" s="13" t="s">
        <v>617</v>
      </c>
      <c r="E115" s="13" t="s">
        <v>618</v>
      </c>
      <c r="F115" s="13" t="s">
        <v>619</v>
      </c>
      <c r="G115" s="13" t="s">
        <v>620</v>
      </c>
      <c r="H115" s="13" t="s">
        <v>25</v>
      </c>
      <c r="I115" s="13" t="s">
        <v>186</v>
      </c>
      <c r="J115" s="13" t="s">
        <v>187</v>
      </c>
      <c r="K115" s="13">
        <v>2</v>
      </c>
      <c r="L115" s="13" t="s">
        <v>188</v>
      </c>
      <c r="M115" s="14" t="s">
        <v>621</v>
      </c>
      <c r="N115" s="13" t="s">
        <v>190</v>
      </c>
      <c r="O115" s="13" t="s">
        <v>191</v>
      </c>
      <c r="P115" s="13" t="s">
        <v>31</v>
      </c>
      <c r="Q115" s="15">
        <v>780200</v>
      </c>
      <c r="R115" s="15">
        <v>2200</v>
      </c>
      <c r="S115" s="16">
        <v>1716440000</v>
      </c>
      <c r="T115" s="17" t="s">
        <v>193</v>
      </c>
      <c r="U115" s="17" t="s">
        <v>192</v>
      </c>
      <c r="V115" s="15">
        <v>25000</v>
      </c>
      <c r="W115" s="16">
        <v>25000</v>
      </c>
      <c r="X115" s="16">
        <v>25000</v>
      </c>
      <c r="Y115" s="16">
        <v>25000</v>
      </c>
      <c r="Z115" s="16">
        <v>100000</v>
      </c>
      <c r="AA115" s="16">
        <v>15000</v>
      </c>
      <c r="AB115" s="51">
        <v>115000</v>
      </c>
      <c r="AC115" s="8"/>
      <c r="AD115" s="8"/>
      <c r="AE115" s="8"/>
      <c r="AF115" s="8"/>
      <c r="AG115" s="8"/>
      <c r="AH115" s="8"/>
      <c r="AI115" s="51"/>
      <c r="AJ115" s="8">
        <v>24900</v>
      </c>
      <c r="AK115" s="8">
        <v>24900</v>
      </c>
      <c r="AL115" s="8">
        <v>24900</v>
      </c>
      <c r="AM115" s="8">
        <v>24900</v>
      </c>
      <c r="AN115" s="8">
        <v>99600</v>
      </c>
      <c r="AO115" s="8">
        <v>16600</v>
      </c>
      <c r="AP115" s="51">
        <v>116200</v>
      </c>
      <c r="AQ115" s="8"/>
      <c r="AR115" s="8"/>
      <c r="AS115" s="8"/>
      <c r="AT115" s="8"/>
      <c r="AU115" s="8"/>
      <c r="AV115" s="8"/>
      <c r="AW115" s="51"/>
      <c r="AX115" s="8">
        <v>3000</v>
      </c>
      <c r="AY115" s="8">
        <v>3000</v>
      </c>
      <c r="AZ115" s="8">
        <v>3000</v>
      </c>
      <c r="BA115" s="8">
        <v>3000</v>
      </c>
      <c r="BB115" s="8">
        <v>12000</v>
      </c>
      <c r="BC115" s="8">
        <v>2000</v>
      </c>
      <c r="BD115" s="51">
        <v>14000</v>
      </c>
      <c r="BE115" s="8">
        <v>22000</v>
      </c>
      <c r="BF115" s="8">
        <v>22000</v>
      </c>
      <c r="BG115" s="8">
        <v>22000</v>
      </c>
      <c r="BH115" s="8">
        <v>22000</v>
      </c>
      <c r="BI115" s="8">
        <v>88000</v>
      </c>
      <c r="BJ115" s="8">
        <v>12000</v>
      </c>
      <c r="BK115" s="51">
        <v>100000</v>
      </c>
      <c r="BL115" s="8"/>
      <c r="BM115" s="8"/>
      <c r="BN115" s="8"/>
      <c r="BO115" s="8"/>
      <c r="BP115" s="8"/>
      <c r="BQ115" s="8"/>
      <c r="BR115" s="51"/>
      <c r="BS115" s="8"/>
      <c r="BT115" s="8"/>
      <c r="BU115" s="8"/>
      <c r="BV115" s="8"/>
      <c r="BW115" s="8"/>
      <c r="BX115" s="8"/>
      <c r="BY115" s="51"/>
      <c r="BZ115" s="8"/>
      <c r="CA115" s="8"/>
      <c r="CB115" s="8"/>
      <c r="CC115" s="8"/>
      <c r="CD115" s="8"/>
      <c r="CE115" s="8"/>
      <c r="CF115" s="51"/>
      <c r="CG115" s="8">
        <v>23500</v>
      </c>
      <c r="CH115" s="8">
        <v>23500</v>
      </c>
      <c r="CI115" s="8">
        <v>23500</v>
      </c>
      <c r="CJ115" s="8">
        <v>23500</v>
      </c>
      <c r="CK115" s="8">
        <v>94000</v>
      </c>
      <c r="CL115" s="8">
        <v>16000</v>
      </c>
      <c r="CM115" s="51">
        <v>110000</v>
      </c>
      <c r="CN115" s="8">
        <v>60000</v>
      </c>
      <c r="CO115" s="8">
        <v>60000</v>
      </c>
      <c r="CP115" s="8">
        <v>60000</v>
      </c>
      <c r="CQ115" s="8">
        <v>60000</v>
      </c>
      <c r="CR115" s="8">
        <v>240000</v>
      </c>
      <c r="CS115" s="8">
        <v>60000</v>
      </c>
      <c r="CT115" s="51">
        <v>300000</v>
      </c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8">
        <v>5000</v>
      </c>
      <c r="DX115" s="8">
        <v>5000</v>
      </c>
      <c r="DY115" s="8">
        <v>5000</v>
      </c>
      <c r="DZ115" s="8">
        <v>5000</v>
      </c>
      <c r="EA115" s="8">
        <v>20000</v>
      </c>
      <c r="EB115" s="8">
        <v>5000</v>
      </c>
      <c r="EC115" s="51">
        <v>25000</v>
      </c>
      <c r="ED115" s="51"/>
      <c r="EE115" s="51"/>
      <c r="EF115" s="51"/>
      <c r="EG115" s="51"/>
      <c r="EH115" s="51"/>
      <c r="EI115" s="51"/>
      <c r="EJ115" s="51"/>
    </row>
    <row r="116" spans="1:140" ht="25.8" hidden="1" customHeight="1" x14ac:dyDescent="0.3">
      <c r="A116" s="7">
        <v>111</v>
      </c>
      <c r="B116" s="7" t="s">
        <v>1172</v>
      </c>
      <c r="C116" s="13" t="s">
        <v>865</v>
      </c>
      <c r="D116" s="13" t="s">
        <v>866</v>
      </c>
      <c r="E116" s="13" t="s">
        <v>867</v>
      </c>
      <c r="F116" s="13" t="s">
        <v>868</v>
      </c>
      <c r="G116" s="13" t="s">
        <v>869</v>
      </c>
      <c r="H116" s="13" t="s">
        <v>870</v>
      </c>
      <c r="I116" s="13" t="s">
        <v>254</v>
      </c>
      <c r="J116" s="13" t="s">
        <v>255</v>
      </c>
      <c r="K116" s="13">
        <v>2</v>
      </c>
      <c r="L116" s="13" t="s">
        <v>608</v>
      </c>
      <c r="M116" s="14" t="s">
        <v>871</v>
      </c>
      <c r="N116" s="13" t="s">
        <v>872</v>
      </c>
      <c r="O116" s="13" t="s">
        <v>191</v>
      </c>
      <c r="P116" s="13" t="s">
        <v>258</v>
      </c>
      <c r="Q116" s="15">
        <v>28300</v>
      </c>
      <c r="R116" s="15">
        <v>100000</v>
      </c>
      <c r="S116" s="16">
        <v>2830000000</v>
      </c>
      <c r="T116" s="17" t="s">
        <v>193</v>
      </c>
      <c r="U116" s="17" t="s">
        <v>192</v>
      </c>
      <c r="V116" s="15">
        <v>5000</v>
      </c>
      <c r="W116" s="16">
        <v>5000</v>
      </c>
      <c r="X116" s="16">
        <v>6000</v>
      </c>
      <c r="Y116" s="16">
        <v>6000</v>
      </c>
      <c r="Z116" s="16">
        <v>22000</v>
      </c>
      <c r="AA116" s="16">
        <v>3500</v>
      </c>
      <c r="AB116" s="51">
        <v>25500</v>
      </c>
      <c r="AC116" s="8"/>
      <c r="AD116" s="8"/>
      <c r="AE116" s="8"/>
      <c r="AF116" s="8"/>
      <c r="AG116" s="8"/>
      <c r="AH116" s="8"/>
      <c r="AI116" s="51"/>
      <c r="AJ116" s="8"/>
      <c r="AK116" s="8"/>
      <c r="AL116" s="8"/>
      <c r="AM116" s="8"/>
      <c r="AN116" s="8"/>
      <c r="AO116" s="8"/>
      <c r="AP116" s="51"/>
      <c r="AQ116" s="8"/>
      <c r="AR116" s="8"/>
      <c r="AS116" s="8"/>
      <c r="AT116" s="8"/>
      <c r="AU116" s="8"/>
      <c r="AV116" s="8"/>
      <c r="AW116" s="51"/>
      <c r="AX116" s="8"/>
      <c r="AY116" s="8"/>
      <c r="AZ116" s="8"/>
      <c r="BA116" s="8"/>
      <c r="BB116" s="8"/>
      <c r="BC116" s="8"/>
      <c r="BD116" s="51"/>
      <c r="BE116" s="8">
        <v>215</v>
      </c>
      <c r="BF116" s="8">
        <v>215</v>
      </c>
      <c r="BG116" s="8">
        <v>215</v>
      </c>
      <c r="BH116" s="8">
        <v>215</v>
      </c>
      <c r="BI116" s="8">
        <v>860</v>
      </c>
      <c r="BJ116" s="8">
        <v>140</v>
      </c>
      <c r="BK116" s="51">
        <v>1000</v>
      </c>
      <c r="BL116" s="8"/>
      <c r="BM116" s="8"/>
      <c r="BN116" s="8"/>
      <c r="BO116" s="8"/>
      <c r="BP116" s="8"/>
      <c r="BQ116" s="8"/>
      <c r="BR116" s="51"/>
      <c r="BS116" s="8">
        <v>240</v>
      </c>
      <c r="BT116" s="8">
        <v>240</v>
      </c>
      <c r="BU116" s="8">
        <v>240</v>
      </c>
      <c r="BV116" s="8">
        <v>240</v>
      </c>
      <c r="BW116" s="8">
        <v>960</v>
      </c>
      <c r="BX116" s="8">
        <v>240</v>
      </c>
      <c r="BY116" s="51">
        <v>1200</v>
      </c>
      <c r="BZ116" s="8"/>
      <c r="CA116" s="8"/>
      <c r="CB116" s="8"/>
      <c r="CC116" s="8"/>
      <c r="CD116" s="8"/>
      <c r="CE116" s="8"/>
      <c r="CF116" s="51"/>
      <c r="CG116" s="8"/>
      <c r="CH116" s="8"/>
      <c r="CI116" s="8"/>
      <c r="CJ116" s="8"/>
      <c r="CK116" s="8"/>
      <c r="CL116" s="8"/>
      <c r="CM116" s="51"/>
      <c r="CN116" s="8">
        <v>130</v>
      </c>
      <c r="CO116" s="8">
        <v>130</v>
      </c>
      <c r="CP116" s="8">
        <v>130</v>
      </c>
      <c r="CQ116" s="8">
        <v>130</v>
      </c>
      <c r="CR116" s="8">
        <v>520</v>
      </c>
      <c r="CS116" s="8">
        <v>79.999999999999886</v>
      </c>
      <c r="CT116" s="51">
        <v>599.99999999999989</v>
      </c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</row>
    <row r="117" spans="1:140" ht="48" hidden="1" x14ac:dyDescent="0.3">
      <c r="A117" s="7">
        <v>112</v>
      </c>
      <c r="B117" s="7" t="s">
        <v>1173</v>
      </c>
      <c r="C117" s="13" t="s">
        <v>873</v>
      </c>
      <c r="D117" s="13" t="s">
        <v>874</v>
      </c>
      <c r="E117" s="13" t="s">
        <v>875</v>
      </c>
      <c r="F117" s="13" t="s">
        <v>876</v>
      </c>
      <c r="G117" s="13" t="s">
        <v>877</v>
      </c>
      <c r="H117" s="13" t="s">
        <v>25</v>
      </c>
      <c r="I117" s="13" t="s">
        <v>186</v>
      </c>
      <c r="J117" s="13" t="s">
        <v>878</v>
      </c>
      <c r="K117" s="13">
        <v>3</v>
      </c>
      <c r="L117" s="13" t="s">
        <v>608</v>
      </c>
      <c r="M117" s="14" t="s">
        <v>879</v>
      </c>
      <c r="N117" s="13" t="s">
        <v>880</v>
      </c>
      <c r="O117" s="13" t="s">
        <v>191</v>
      </c>
      <c r="P117" s="13" t="s">
        <v>31</v>
      </c>
      <c r="Q117" s="15">
        <v>1514300</v>
      </c>
      <c r="R117" s="15">
        <v>1200</v>
      </c>
      <c r="S117" s="16">
        <v>1817160000</v>
      </c>
      <c r="T117" s="17" t="s">
        <v>193</v>
      </c>
      <c r="U117" s="17" t="s">
        <v>192</v>
      </c>
      <c r="V117" s="17"/>
      <c r="W117" s="17"/>
      <c r="X117" s="17"/>
      <c r="Y117" s="17"/>
      <c r="Z117" s="17"/>
      <c r="AA117" s="17"/>
      <c r="AB117" s="51"/>
      <c r="AC117" s="8"/>
      <c r="AD117" s="8"/>
      <c r="AE117" s="8"/>
      <c r="AF117" s="8"/>
      <c r="AG117" s="8"/>
      <c r="AH117" s="8"/>
      <c r="AI117" s="51"/>
      <c r="AJ117" s="8">
        <v>30000</v>
      </c>
      <c r="AK117" s="8">
        <v>30000</v>
      </c>
      <c r="AL117" s="8">
        <v>30000</v>
      </c>
      <c r="AM117" s="8">
        <v>30000</v>
      </c>
      <c r="AN117" s="8">
        <v>120000</v>
      </c>
      <c r="AO117" s="8">
        <v>20000</v>
      </c>
      <c r="AP117" s="51">
        <v>140000</v>
      </c>
      <c r="AQ117" s="8"/>
      <c r="AR117" s="8"/>
      <c r="AS117" s="8"/>
      <c r="AT117" s="8"/>
      <c r="AU117" s="8"/>
      <c r="AV117" s="8"/>
      <c r="AW117" s="51"/>
      <c r="AX117" s="8"/>
      <c r="AY117" s="8"/>
      <c r="AZ117" s="8"/>
      <c r="BA117" s="8"/>
      <c r="BB117" s="8"/>
      <c r="BC117" s="8"/>
      <c r="BD117" s="51"/>
      <c r="BE117" s="8">
        <v>65000</v>
      </c>
      <c r="BF117" s="8">
        <v>65000</v>
      </c>
      <c r="BG117" s="8">
        <v>65000</v>
      </c>
      <c r="BH117" s="8">
        <v>65000</v>
      </c>
      <c r="BI117" s="8">
        <v>260000</v>
      </c>
      <c r="BJ117" s="8">
        <v>40000</v>
      </c>
      <c r="BK117" s="51">
        <v>300000</v>
      </c>
      <c r="BL117" s="8"/>
      <c r="BM117" s="8"/>
      <c r="BN117" s="8"/>
      <c r="BO117" s="8"/>
      <c r="BP117" s="8"/>
      <c r="BQ117" s="8"/>
      <c r="BR117" s="51"/>
      <c r="BS117" s="8">
        <v>12000</v>
      </c>
      <c r="BT117" s="8">
        <v>12000</v>
      </c>
      <c r="BU117" s="8">
        <v>12000</v>
      </c>
      <c r="BV117" s="8">
        <v>12000</v>
      </c>
      <c r="BW117" s="8">
        <v>48000</v>
      </c>
      <c r="BX117" s="8">
        <v>12000</v>
      </c>
      <c r="BY117" s="51">
        <v>60000</v>
      </c>
      <c r="BZ117" s="8">
        <v>200</v>
      </c>
      <c r="CA117" s="8">
        <v>250</v>
      </c>
      <c r="CB117" s="8">
        <v>250</v>
      </c>
      <c r="CC117" s="8">
        <v>200</v>
      </c>
      <c r="CD117" s="8">
        <v>900</v>
      </c>
      <c r="CE117" s="8">
        <v>100</v>
      </c>
      <c r="CF117" s="51">
        <v>1000</v>
      </c>
      <c r="CG117" s="8">
        <v>21500</v>
      </c>
      <c r="CH117" s="8">
        <v>21500</v>
      </c>
      <c r="CI117" s="8">
        <v>21000</v>
      </c>
      <c r="CJ117" s="8">
        <v>21500</v>
      </c>
      <c r="CK117" s="8">
        <v>85500</v>
      </c>
      <c r="CL117" s="8">
        <v>14500</v>
      </c>
      <c r="CM117" s="51">
        <v>100000</v>
      </c>
      <c r="CN117" s="8">
        <v>110000</v>
      </c>
      <c r="CO117" s="8">
        <v>110000</v>
      </c>
      <c r="CP117" s="8">
        <v>110000</v>
      </c>
      <c r="CQ117" s="8">
        <v>110000</v>
      </c>
      <c r="CR117" s="8">
        <v>440000</v>
      </c>
      <c r="CS117" s="8">
        <v>110000</v>
      </c>
      <c r="CT117" s="51">
        <v>550000</v>
      </c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8">
        <v>20000</v>
      </c>
      <c r="DJ117" s="8">
        <v>20000</v>
      </c>
      <c r="DK117" s="8">
        <v>20000</v>
      </c>
      <c r="DL117" s="8">
        <v>20000</v>
      </c>
      <c r="DM117" s="8">
        <v>80000</v>
      </c>
      <c r="DN117" s="8">
        <v>10000</v>
      </c>
      <c r="DO117" s="51">
        <v>90000</v>
      </c>
      <c r="DP117" s="8">
        <v>50000</v>
      </c>
      <c r="DQ117" s="8">
        <v>50000</v>
      </c>
      <c r="DR117" s="8">
        <v>50000</v>
      </c>
      <c r="DS117" s="8">
        <v>50000</v>
      </c>
      <c r="DT117" s="8">
        <v>200000</v>
      </c>
      <c r="DU117" s="8">
        <v>33300</v>
      </c>
      <c r="DV117" s="51">
        <v>233300</v>
      </c>
      <c r="DW117" s="8">
        <v>6000</v>
      </c>
      <c r="DX117" s="8">
        <v>6000</v>
      </c>
      <c r="DY117" s="8">
        <v>6000</v>
      </c>
      <c r="DZ117" s="8">
        <v>6000</v>
      </c>
      <c r="EA117" s="8">
        <v>24000</v>
      </c>
      <c r="EB117" s="8">
        <v>6000</v>
      </c>
      <c r="EC117" s="51">
        <v>30000</v>
      </c>
      <c r="ED117" s="8">
        <v>2000</v>
      </c>
      <c r="EE117" s="8">
        <v>2000</v>
      </c>
      <c r="EF117" s="8">
        <v>2000</v>
      </c>
      <c r="EG117" s="8">
        <v>2500</v>
      </c>
      <c r="EH117" s="8">
        <v>8500</v>
      </c>
      <c r="EI117" s="8">
        <v>1500</v>
      </c>
      <c r="EJ117" s="51">
        <v>10000</v>
      </c>
    </row>
    <row r="118" spans="1:140" ht="19.2" hidden="1" x14ac:dyDescent="0.3">
      <c r="A118" s="7">
        <v>113</v>
      </c>
      <c r="B118" s="7" t="s">
        <v>1121</v>
      </c>
      <c r="C118" s="13" t="s">
        <v>686</v>
      </c>
      <c r="D118" s="13" t="s">
        <v>687</v>
      </c>
      <c r="E118" s="13" t="s">
        <v>688</v>
      </c>
      <c r="F118" s="13" t="s">
        <v>689</v>
      </c>
      <c r="G118" s="13" t="s">
        <v>690</v>
      </c>
      <c r="H118" s="13" t="s">
        <v>25</v>
      </c>
      <c r="I118" s="13" t="s">
        <v>199</v>
      </c>
      <c r="J118" s="13" t="s">
        <v>245</v>
      </c>
      <c r="K118" s="13">
        <v>1</v>
      </c>
      <c r="L118" s="13" t="s">
        <v>42</v>
      </c>
      <c r="M118" s="14" t="s">
        <v>691</v>
      </c>
      <c r="N118" s="13" t="s">
        <v>692</v>
      </c>
      <c r="O118" s="13" t="s">
        <v>84</v>
      </c>
      <c r="P118" s="13" t="s">
        <v>31</v>
      </c>
      <c r="Q118" s="15">
        <v>2584600</v>
      </c>
      <c r="R118" s="15">
        <v>1575</v>
      </c>
      <c r="S118" s="16">
        <v>4070745000</v>
      </c>
      <c r="T118" s="17" t="s">
        <v>420</v>
      </c>
      <c r="U118" s="17" t="s">
        <v>419</v>
      </c>
      <c r="V118" s="15">
        <v>70000</v>
      </c>
      <c r="W118" s="16">
        <v>70000</v>
      </c>
      <c r="X118" s="16">
        <v>80000</v>
      </c>
      <c r="Y118" s="16">
        <v>80000</v>
      </c>
      <c r="Z118" s="16">
        <v>300000</v>
      </c>
      <c r="AA118" s="16">
        <v>50000</v>
      </c>
      <c r="AB118" s="51">
        <v>350000</v>
      </c>
      <c r="AC118" s="8"/>
      <c r="AD118" s="8"/>
      <c r="AE118" s="8"/>
      <c r="AF118" s="8"/>
      <c r="AG118" s="8"/>
      <c r="AH118" s="8"/>
      <c r="AI118" s="51"/>
      <c r="AJ118" s="8">
        <v>54000</v>
      </c>
      <c r="AK118" s="8">
        <v>54000</v>
      </c>
      <c r="AL118" s="8">
        <v>54000</v>
      </c>
      <c r="AM118" s="8">
        <v>54000</v>
      </c>
      <c r="AN118" s="8">
        <v>216000</v>
      </c>
      <c r="AO118" s="8">
        <v>36000</v>
      </c>
      <c r="AP118" s="51">
        <v>252000</v>
      </c>
      <c r="AQ118" s="8"/>
      <c r="AR118" s="8"/>
      <c r="AS118" s="8"/>
      <c r="AT118" s="8"/>
      <c r="AU118" s="8"/>
      <c r="AV118" s="8"/>
      <c r="AW118" s="51"/>
      <c r="AX118" s="8">
        <v>36500</v>
      </c>
      <c r="AY118" s="8">
        <v>36500</v>
      </c>
      <c r="AZ118" s="8">
        <v>36500</v>
      </c>
      <c r="BA118" s="8">
        <v>36500</v>
      </c>
      <c r="BB118" s="8">
        <v>146000</v>
      </c>
      <c r="BC118" s="8">
        <v>24000</v>
      </c>
      <c r="BD118" s="51">
        <v>170000</v>
      </c>
      <c r="BE118" s="8">
        <v>17000</v>
      </c>
      <c r="BF118" s="8">
        <v>17000</v>
      </c>
      <c r="BG118" s="8">
        <v>17000</v>
      </c>
      <c r="BH118" s="8">
        <v>17000</v>
      </c>
      <c r="BI118" s="8">
        <v>68000</v>
      </c>
      <c r="BJ118" s="8">
        <v>12000</v>
      </c>
      <c r="BK118" s="51">
        <v>80000</v>
      </c>
      <c r="BL118" s="8">
        <v>25000</v>
      </c>
      <c r="BM118" s="8">
        <v>25000</v>
      </c>
      <c r="BN118" s="8">
        <v>25000</v>
      </c>
      <c r="BO118" s="8">
        <v>25000</v>
      </c>
      <c r="BP118" s="8">
        <v>100000</v>
      </c>
      <c r="BQ118" s="8">
        <v>20000</v>
      </c>
      <c r="BR118" s="51">
        <v>120000</v>
      </c>
      <c r="BS118" s="8">
        <v>34000</v>
      </c>
      <c r="BT118" s="8">
        <v>34000</v>
      </c>
      <c r="BU118" s="8">
        <v>34000</v>
      </c>
      <c r="BV118" s="8">
        <v>34000</v>
      </c>
      <c r="BW118" s="8">
        <v>136000</v>
      </c>
      <c r="BX118" s="8">
        <v>34000</v>
      </c>
      <c r="BY118" s="51">
        <v>170000</v>
      </c>
      <c r="BZ118" s="8"/>
      <c r="CA118" s="8"/>
      <c r="CB118" s="8"/>
      <c r="CC118" s="8"/>
      <c r="CD118" s="8"/>
      <c r="CE118" s="8"/>
      <c r="CF118" s="51"/>
      <c r="CG118" s="8">
        <v>107000</v>
      </c>
      <c r="CH118" s="8">
        <v>107000</v>
      </c>
      <c r="CI118" s="8">
        <v>107000</v>
      </c>
      <c r="CJ118" s="8">
        <v>107000</v>
      </c>
      <c r="CK118" s="8">
        <v>428000</v>
      </c>
      <c r="CL118" s="8">
        <v>72000</v>
      </c>
      <c r="CM118" s="51">
        <v>500000</v>
      </c>
      <c r="CN118" s="8">
        <v>8000</v>
      </c>
      <c r="CO118" s="8">
        <v>8000</v>
      </c>
      <c r="CP118" s="8">
        <v>8000</v>
      </c>
      <c r="CQ118" s="8">
        <v>8000</v>
      </c>
      <c r="CR118" s="8">
        <v>32000</v>
      </c>
      <c r="CS118" s="8">
        <v>4000</v>
      </c>
      <c r="CT118" s="51">
        <v>36000</v>
      </c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8">
        <v>10000</v>
      </c>
      <c r="DJ118" s="8">
        <v>15000</v>
      </c>
      <c r="DK118" s="8">
        <v>15000</v>
      </c>
      <c r="DL118" s="8">
        <v>15000</v>
      </c>
      <c r="DM118" s="8">
        <v>55000</v>
      </c>
      <c r="DN118" s="8">
        <v>15000</v>
      </c>
      <c r="DO118" s="51">
        <v>70000</v>
      </c>
      <c r="DP118" s="8">
        <v>25000</v>
      </c>
      <c r="DQ118" s="8">
        <v>25000</v>
      </c>
      <c r="DR118" s="8">
        <v>25000</v>
      </c>
      <c r="DS118" s="8">
        <v>25000</v>
      </c>
      <c r="DT118" s="8">
        <v>100000</v>
      </c>
      <c r="DU118" s="8">
        <v>16600</v>
      </c>
      <c r="DV118" s="51">
        <v>116600</v>
      </c>
      <c r="DW118" s="8">
        <v>24000</v>
      </c>
      <c r="DX118" s="8">
        <v>24000</v>
      </c>
      <c r="DY118" s="8">
        <v>24000</v>
      </c>
      <c r="DZ118" s="8">
        <v>24000</v>
      </c>
      <c r="EA118" s="8">
        <v>96000</v>
      </c>
      <c r="EB118" s="8">
        <v>24000</v>
      </c>
      <c r="EC118" s="51">
        <v>120000</v>
      </c>
      <c r="ED118" s="8">
        <v>120000</v>
      </c>
      <c r="EE118" s="8">
        <v>120000</v>
      </c>
      <c r="EF118" s="8">
        <v>140000</v>
      </c>
      <c r="EG118" s="8">
        <v>140000</v>
      </c>
      <c r="EH118" s="8">
        <v>520000</v>
      </c>
      <c r="EI118" s="8">
        <v>80000</v>
      </c>
      <c r="EJ118" s="51">
        <v>600000</v>
      </c>
    </row>
    <row r="119" spans="1:140" ht="19.2" x14ac:dyDescent="0.3">
      <c r="A119" s="7">
        <v>114</v>
      </c>
      <c r="B119" s="7" t="s">
        <v>1174</v>
      </c>
      <c r="C119" s="13" t="s">
        <v>1028</v>
      </c>
      <c r="D119" s="13" t="s">
        <v>1029</v>
      </c>
      <c r="E119" s="13" t="s">
        <v>1030</v>
      </c>
      <c r="F119" s="13" t="s">
        <v>1031</v>
      </c>
      <c r="G119" s="13" t="s">
        <v>889</v>
      </c>
      <c r="H119" s="13" t="s">
        <v>25</v>
      </c>
      <c r="I119" s="13" t="s">
        <v>127</v>
      </c>
      <c r="J119" s="13" t="s">
        <v>1032</v>
      </c>
      <c r="K119" s="13">
        <v>1</v>
      </c>
      <c r="L119" s="13" t="s">
        <v>28</v>
      </c>
      <c r="M119" s="14" t="s">
        <v>1033</v>
      </c>
      <c r="N119" s="13" t="s">
        <v>1034</v>
      </c>
      <c r="O119" s="13" t="s">
        <v>1035</v>
      </c>
      <c r="P119" s="13" t="s">
        <v>31</v>
      </c>
      <c r="Q119" s="15">
        <v>2077000</v>
      </c>
      <c r="R119" s="15">
        <v>1800</v>
      </c>
      <c r="S119" s="16">
        <v>3738600000</v>
      </c>
      <c r="T119" s="17" t="s">
        <v>420</v>
      </c>
      <c r="U119" s="17" t="s">
        <v>419</v>
      </c>
      <c r="V119" s="15">
        <v>25000</v>
      </c>
      <c r="W119" s="16">
        <v>25000</v>
      </c>
      <c r="X119" s="16">
        <v>25000</v>
      </c>
      <c r="Y119" s="16">
        <v>25000</v>
      </c>
      <c r="Z119" s="16">
        <v>100000</v>
      </c>
      <c r="AA119" s="16">
        <v>15000</v>
      </c>
      <c r="AB119" s="51">
        <v>115000</v>
      </c>
      <c r="AC119" s="8"/>
      <c r="AD119" s="8"/>
      <c r="AE119" s="8"/>
      <c r="AF119" s="8"/>
      <c r="AG119" s="8"/>
      <c r="AH119" s="8"/>
      <c r="AI119" s="51"/>
      <c r="AJ119" s="8">
        <v>40000</v>
      </c>
      <c r="AK119" s="8">
        <v>40000</v>
      </c>
      <c r="AL119" s="8">
        <v>40000</v>
      </c>
      <c r="AM119" s="8">
        <v>40000</v>
      </c>
      <c r="AN119" s="8">
        <v>160000</v>
      </c>
      <c r="AO119" s="8">
        <v>26000</v>
      </c>
      <c r="AP119" s="51">
        <v>186000</v>
      </c>
      <c r="AQ119" s="8"/>
      <c r="AR119" s="8"/>
      <c r="AS119" s="8"/>
      <c r="AT119" s="8"/>
      <c r="AU119" s="8"/>
      <c r="AV119" s="8"/>
      <c r="AW119" s="51"/>
      <c r="AX119" s="8">
        <v>430</v>
      </c>
      <c r="AY119" s="8">
        <v>430</v>
      </c>
      <c r="AZ119" s="8">
        <v>430</v>
      </c>
      <c r="BA119" s="8">
        <v>430</v>
      </c>
      <c r="BB119" s="8">
        <v>1720</v>
      </c>
      <c r="BC119" s="8">
        <v>280</v>
      </c>
      <c r="BD119" s="51">
        <v>2000</v>
      </c>
      <c r="BE119" s="8">
        <v>55000</v>
      </c>
      <c r="BF119" s="8">
        <v>55000</v>
      </c>
      <c r="BG119" s="8">
        <v>55000</v>
      </c>
      <c r="BH119" s="8">
        <v>55000</v>
      </c>
      <c r="BI119" s="8">
        <v>220000</v>
      </c>
      <c r="BJ119" s="8">
        <v>30000</v>
      </c>
      <c r="BK119" s="51">
        <v>250000</v>
      </c>
      <c r="BL119" s="8">
        <v>40000</v>
      </c>
      <c r="BM119" s="8">
        <v>40000</v>
      </c>
      <c r="BN119" s="8">
        <v>40000</v>
      </c>
      <c r="BO119" s="8">
        <v>40000</v>
      </c>
      <c r="BP119" s="8">
        <v>160000</v>
      </c>
      <c r="BQ119" s="8">
        <v>40000</v>
      </c>
      <c r="BR119" s="51">
        <v>200000</v>
      </c>
      <c r="BS119" s="8">
        <v>46000</v>
      </c>
      <c r="BT119" s="8">
        <v>46000</v>
      </c>
      <c r="BU119" s="8">
        <v>46000</v>
      </c>
      <c r="BV119" s="8">
        <v>46000</v>
      </c>
      <c r="BW119" s="8">
        <v>184000</v>
      </c>
      <c r="BX119" s="8">
        <v>46000</v>
      </c>
      <c r="BY119" s="51">
        <v>230000</v>
      </c>
      <c r="BZ119" s="8"/>
      <c r="CA119" s="8"/>
      <c r="CB119" s="8"/>
      <c r="CC119" s="8"/>
      <c r="CD119" s="8"/>
      <c r="CE119" s="8"/>
      <c r="CF119" s="51"/>
      <c r="CG119" s="8">
        <v>90000</v>
      </c>
      <c r="CH119" s="8">
        <v>90000</v>
      </c>
      <c r="CI119" s="8">
        <v>90000</v>
      </c>
      <c r="CJ119" s="8">
        <v>90000</v>
      </c>
      <c r="CK119" s="8">
        <v>360000</v>
      </c>
      <c r="CL119" s="8">
        <v>60000</v>
      </c>
      <c r="CM119" s="51">
        <v>420000</v>
      </c>
      <c r="CN119" s="8">
        <v>46000</v>
      </c>
      <c r="CO119" s="8">
        <v>46000</v>
      </c>
      <c r="CP119" s="8">
        <v>46000</v>
      </c>
      <c r="CQ119" s="8">
        <v>46000</v>
      </c>
      <c r="CR119" s="8">
        <v>184000</v>
      </c>
      <c r="CS119" s="8">
        <v>46000</v>
      </c>
      <c r="CT119" s="51">
        <v>230000</v>
      </c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8">
        <v>35000</v>
      </c>
      <c r="DJ119" s="8">
        <v>35000</v>
      </c>
      <c r="DK119" s="8">
        <v>35000</v>
      </c>
      <c r="DL119" s="8">
        <v>35000</v>
      </c>
      <c r="DM119" s="8">
        <v>140000</v>
      </c>
      <c r="DN119" s="8">
        <v>20000</v>
      </c>
      <c r="DO119" s="51">
        <v>160000</v>
      </c>
      <c r="DP119" s="8">
        <v>3000</v>
      </c>
      <c r="DQ119" s="8">
        <v>3000</v>
      </c>
      <c r="DR119" s="8">
        <v>3000</v>
      </c>
      <c r="DS119" s="8">
        <v>3000</v>
      </c>
      <c r="DT119" s="8">
        <v>12000</v>
      </c>
      <c r="DU119" s="8">
        <v>2000</v>
      </c>
      <c r="DV119" s="51">
        <v>14000</v>
      </c>
      <c r="DW119" s="8">
        <v>24000</v>
      </c>
      <c r="DX119" s="8">
        <v>24000</v>
      </c>
      <c r="DY119" s="8">
        <v>24000</v>
      </c>
      <c r="DZ119" s="8">
        <v>24000</v>
      </c>
      <c r="EA119" s="8">
        <v>96000</v>
      </c>
      <c r="EB119" s="8">
        <v>24000</v>
      </c>
      <c r="EC119" s="51">
        <v>120000</v>
      </c>
      <c r="ED119" s="8">
        <v>30000</v>
      </c>
      <c r="EE119" s="8">
        <v>30000</v>
      </c>
      <c r="EF119" s="8">
        <v>30000</v>
      </c>
      <c r="EG119" s="8">
        <v>35000</v>
      </c>
      <c r="EH119" s="8">
        <v>125000</v>
      </c>
      <c r="EI119" s="8">
        <v>25000</v>
      </c>
      <c r="EJ119" s="51">
        <v>150000</v>
      </c>
    </row>
    <row r="120" spans="1:140" ht="25.8" hidden="1" customHeight="1" x14ac:dyDescent="0.3">
      <c r="A120" s="7">
        <v>115</v>
      </c>
      <c r="B120" s="7" t="s">
        <v>1175</v>
      </c>
      <c r="C120" s="13" t="s">
        <v>204</v>
      </c>
      <c r="D120" s="13" t="s">
        <v>205</v>
      </c>
      <c r="E120" s="13" t="s">
        <v>206</v>
      </c>
      <c r="F120" s="13" t="s">
        <v>207</v>
      </c>
      <c r="G120" s="13" t="s">
        <v>208</v>
      </c>
      <c r="H120" s="13" t="s">
        <v>83</v>
      </c>
      <c r="I120" s="13" t="s">
        <v>209</v>
      </c>
      <c r="J120" s="13" t="s">
        <v>210</v>
      </c>
      <c r="K120" s="13">
        <v>2</v>
      </c>
      <c r="L120" s="13" t="s">
        <v>42</v>
      </c>
      <c r="M120" s="14" t="s">
        <v>211</v>
      </c>
      <c r="N120" s="13" t="s">
        <v>212</v>
      </c>
      <c r="O120" s="13" t="s">
        <v>30</v>
      </c>
      <c r="P120" s="13" t="s">
        <v>69</v>
      </c>
      <c r="Q120" s="15">
        <v>144600</v>
      </c>
      <c r="R120" s="15">
        <v>41000</v>
      </c>
      <c r="S120" s="16">
        <v>5928600000</v>
      </c>
      <c r="T120" s="17" t="s">
        <v>214</v>
      </c>
      <c r="U120" s="17" t="s">
        <v>213</v>
      </c>
      <c r="V120" s="17"/>
      <c r="W120" s="17"/>
      <c r="X120" s="17"/>
      <c r="Y120" s="17"/>
      <c r="Z120" s="17"/>
      <c r="AA120" s="17"/>
      <c r="AB120" s="51"/>
      <c r="AC120" s="8"/>
      <c r="AD120" s="8"/>
      <c r="AE120" s="8"/>
      <c r="AF120" s="8"/>
      <c r="AG120" s="8"/>
      <c r="AH120" s="8"/>
      <c r="AI120" s="51"/>
      <c r="AJ120" s="8">
        <v>4950</v>
      </c>
      <c r="AK120" s="8">
        <v>4950</v>
      </c>
      <c r="AL120" s="8">
        <v>4950</v>
      </c>
      <c r="AM120" s="8">
        <v>4950</v>
      </c>
      <c r="AN120" s="8">
        <v>19800</v>
      </c>
      <c r="AO120" s="8">
        <v>3300</v>
      </c>
      <c r="AP120" s="51">
        <v>23100</v>
      </c>
      <c r="AQ120" s="8"/>
      <c r="AR120" s="8"/>
      <c r="AS120" s="8"/>
      <c r="AT120" s="8"/>
      <c r="AU120" s="8"/>
      <c r="AV120" s="8"/>
      <c r="AW120" s="51"/>
      <c r="AX120" s="8"/>
      <c r="AY120" s="8"/>
      <c r="AZ120" s="8"/>
      <c r="BA120" s="8"/>
      <c r="BB120" s="8"/>
      <c r="BC120" s="8"/>
      <c r="BD120" s="51"/>
      <c r="BE120" s="8">
        <v>3200</v>
      </c>
      <c r="BF120" s="8">
        <v>3200</v>
      </c>
      <c r="BG120" s="8">
        <v>3200</v>
      </c>
      <c r="BH120" s="8">
        <v>3200</v>
      </c>
      <c r="BI120" s="8">
        <v>12800</v>
      </c>
      <c r="BJ120" s="8">
        <v>2200</v>
      </c>
      <c r="BK120" s="51">
        <v>15000</v>
      </c>
      <c r="BL120" s="8"/>
      <c r="BM120" s="8"/>
      <c r="BN120" s="8"/>
      <c r="BO120" s="8"/>
      <c r="BP120" s="8"/>
      <c r="BQ120" s="8"/>
      <c r="BR120" s="51"/>
      <c r="BS120" s="8">
        <v>2000</v>
      </c>
      <c r="BT120" s="8">
        <v>2000</v>
      </c>
      <c r="BU120" s="8">
        <v>2000</v>
      </c>
      <c r="BV120" s="8">
        <v>2000</v>
      </c>
      <c r="BW120" s="8">
        <v>8000</v>
      </c>
      <c r="BX120" s="8">
        <v>2000</v>
      </c>
      <c r="BY120" s="51">
        <v>10000</v>
      </c>
      <c r="BZ120" s="8"/>
      <c r="CA120" s="8"/>
      <c r="CB120" s="8"/>
      <c r="CC120" s="8"/>
      <c r="CD120" s="8"/>
      <c r="CE120" s="8"/>
      <c r="CF120" s="51"/>
      <c r="CG120" s="8">
        <v>550</v>
      </c>
      <c r="CH120" s="8">
        <v>550</v>
      </c>
      <c r="CI120" s="8">
        <v>550</v>
      </c>
      <c r="CJ120" s="8">
        <v>500</v>
      </c>
      <c r="CK120" s="8">
        <v>2150</v>
      </c>
      <c r="CL120" s="8">
        <v>350</v>
      </c>
      <c r="CM120" s="51">
        <v>2500</v>
      </c>
      <c r="CN120" s="8">
        <v>2000</v>
      </c>
      <c r="CO120" s="8">
        <v>2000</v>
      </c>
      <c r="CP120" s="8">
        <v>2000</v>
      </c>
      <c r="CQ120" s="8">
        <v>2000</v>
      </c>
      <c r="CR120" s="8">
        <v>8000</v>
      </c>
      <c r="CS120" s="8">
        <v>2000</v>
      </c>
      <c r="CT120" s="51">
        <v>10000</v>
      </c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8">
        <v>9000</v>
      </c>
      <c r="DQ120" s="8">
        <v>9000</v>
      </c>
      <c r="DR120" s="8">
        <v>9000</v>
      </c>
      <c r="DS120" s="8">
        <v>9000</v>
      </c>
      <c r="DT120" s="8">
        <v>36000</v>
      </c>
      <c r="DU120" s="8">
        <v>6000</v>
      </c>
      <c r="DV120" s="51">
        <v>42000</v>
      </c>
      <c r="DW120" s="8">
        <v>8400</v>
      </c>
      <c r="DX120" s="8">
        <v>8400</v>
      </c>
      <c r="DY120" s="8">
        <v>8400</v>
      </c>
      <c r="DZ120" s="8">
        <v>8400</v>
      </c>
      <c r="EA120" s="8">
        <v>33600</v>
      </c>
      <c r="EB120" s="8">
        <v>8400</v>
      </c>
      <c r="EC120" s="51">
        <v>42000</v>
      </c>
      <c r="ED120" s="51"/>
      <c r="EE120" s="51"/>
      <c r="EF120" s="51"/>
      <c r="EG120" s="51"/>
      <c r="EH120" s="51"/>
      <c r="EI120" s="51"/>
      <c r="EJ120" s="51"/>
    </row>
    <row r="121" spans="1:140" ht="25.8" hidden="1" customHeight="1" x14ac:dyDescent="0.3">
      <c r="A121" s="7">
        <v>116</v>
      </c>
      <c r="B121" s="7" t="s">
        <v>1176</v>
      </c>
      <c r="C121" s="13" t="s">
        <v>215</v>
      </c>
      <c r="D121" s="13" t="s">
        <v>216</v>
      </c>
      <c r="E121" s="13" t="s">
        <v>217</v>
      </c>
      <c r="F121" s="13" t="s">
        <v>207</v>
      </c>
      <c r="G121" s="13" t="s">
        <v>218</v>
      </c>
      <c r="H121" s="13" t="s">
        <v>83</v>
      </c>
      <c r="I121" s="13" t="s">
        <v>209</v>
      </c>
      <c r="J121" s="13" t="s">
        <v>210</v>
      </c>
      <c r="K121" s="13">
        <v>2</v>
      </c>
      <c r="L121" s="13" t="s">
        <v>42</v>
      </c>
      <c r="M121" s="14" t="s">
        <v>219</v>
      </c>
      <c r="N121" s="13" t="s">
        <v>212</v>
      </c>
      <c r="O121" s="13" t="s">
        <v>30</v>
      </c>
      <c r="P121" s="13" t="s">
        <v>69</v>
      </c>
      <c r="Q121" s="15">
        <v>53600</v>
      </c>
      <c r="R121" s="15">
        <v>79000</v>
      </c>
      <c r="S121" s="16">
        <v>4234400000</v>
      </c>
      <c r="T121" s="17" t="s">
        <v>214</v>
      </c>
      <c r="U121" s="17" t="s">
        <v>213</v>
      </c>
      <c r="V121" s="15">
        <v>8000</v>
      </c>
      <c r="W121" s="16">
        <v>8000</v>
      </c>
      <c r="X121" s="16">
        <v>7000</v>
      </c>
      <c r="Y121" s="16">
        <v>7000</v>
      </c>
      <c r="Z121" s="16">
        <v>30000</v>
      </c>
      <c r="AA121" s="16">
        <v>5000</v>
      </c>
      <c r="AB121" s="51">
        <v>35000</v>
      </c>
      <c r="AC121" s="8"/>
      <c r="AD121" s="8"/>
      <c r="AE121" s="8"/>
      <c r="AF121" s="8"/>
      <c r="AG121" s="8"/>
      <c r="AH121" s="8"/>
      <c r="AI121" s="51"/>
      <c r="AJ121" s="8"/>
      <c r="AK121" s="8"/>
      <c r="AL121" s="8"/>
      <c r="AM121" s="8"/>
      <c r="AN121" s="8"/>
      <c r="AO121" s="8"/>
      <c r="AP121" s="51"/>
      <c r="AQ121" s="8"/>
      <c r="AR121" s="8"/>
      <c r="AS121" s="8"/>
      <c r="AT121" s="8"/>
      <c r="AU121" s="8"/>
      <c r="AV121" s="8"/>
      <c r="AW121" s="51"/>
      <c r="AX121" s="8"/>
      <c r="AY121" s="8"/>
      <c r="AZ121" s="8"/>
      <c r="BA121" s="8"/>
      <c r="BB121" s="8"/>
      <c r="BC121" s="8"/>
      <c r="BD121" s="51"/>
      <c r="BE121" s="8"/>
      <c r="BF121" s="8"/>
      <c r="BG121" s="8"/>
      <c r="BH121" s="8"/>
      <c r="BI121" s="8"/>
      <c r="BJ121" s="8"/>
      <c r="BK121" s="51"/>
      <c r="BL121" s="8"/>
      <c r="BM121" s="8"/>
      <c r="BN121" s="8"/>
      <c r="BO121" s="8"/>
      <c r="BP121" s="8"/>
      <c r="BQ121" s="8"/>
      <c r="BR121" s="51"/>
      <c r="BS121" s="8"/>
      <c r="BT121" s="8"/>
      <c r="BU121" s="8"/>
      <c r="BV121" s="8"/>
      <c r="BW121" s="8"/>
      <c r="BX121" s="8"/>
      <c r="BY121" s="51"/>
      <c r="BZ121" s="8"/>
      <c r="CA121" s="8"/>
      <c r="CB121" s="8"/>
      <c r="CC121" s="8"/>
      <c r="CD121" s="8"/>
      <c r="CE121" s="8"/>
      <c r="CF121" s="51"/>
      <c r="CG121" s="8"/>
      <c r="CH121" s="8"/>
      <c r="CI121" s="8"/>
      <c r="CJ121" s="8"/>
      <c r="CK121" s="8"/>
      <c r="CL121" s="8"/>
      <c r="CM121" s="51"/>
      <c r="CN121" s="8"/>
      <c r="CO121" s="8"/>
      <c r="CP121" s="8"/>
      <c r="CQ121" s="8"/>
      <c r="CR121" s="8"/>
      <c r="CS121" s="8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8">
        <v>3000</v>
      </c>
      <c r="DQ121" s="8">
        <v>3000</v>
      </c>
      <c r="DR121" s="8">
        <v>3000</v>
      </c>
      <c r="DS121" s="8">
        <v>3000</v>
      </c>
      <c r="DT121" s="8">
        <v>12000</v>
      </c>
      <c r="DU121" s="8">
        <v>2000</v>
      </c>
      <c r="DV121" s="51">
        <v>14000</v>
      </c>
      <c r="DW121" s="8">
        <v>920</v>
      </c>
      <c r="DX121" s="8">
        <v>920</v>
      </c>
      <c r="DY121" s="8">
        <v>920</v>
      </c>
      <c r="DZ121" s="8">
        <v>920</v>
      </c>
      <c r="EA121" s="8">
        <v>3680</v>
      </c>
      <c r="EB121" s="8">
        <v>920</v>
      </c>
      <c r="EC121" s="51">
        <v>4600</v>
      </c>
      <c r="ED121" s="51"/>
      <c r="EE121" s="51"/>
      <c r="EF121" s="51"/>
      <c r="EG121" s="51"/>
      <c r="EH121" s="51"/>
      <c r="EI121" s="51"/>
      <c r="EJ121" s="51"/>
    </row>
    <row r="122" spans="1:140" ht="48" hidden="1" x14ac:dyDescent="0.3">
      <c r="A122" s="7">
        <v>117</v>
      </c>
      <c r="B122" s="7" t="s">
        <v>1177</v>
      </c>
      <c r="C122" s="13" t="s">
        <v>609</v>
      </c>
      <c r="D122" s="13" t="s">
        <v>610</v>
      </c>
      <c r="E122" s="13" t="s">
        <v>611</v>
      </c>
      <c r="F122" s="13" t="s">
        <v>612</v>
      </c>
      <c r="G122" s="13" t="s">
        <v>613</v>
      </c>
      <c r="H122" s="13" t="s">
        <v>25</v>
      </c>
      <c r="I122" s="13" t="s">
        <v>199</v>
      </c>
      <c r="J122" s="13" t="s">
        <v>245</v>
      </c>
      <c r="K122" s="13">
        <v>1</v>
      </c>
      <c r="L122" s="13" t="s">
        <v>28</v>
      </c>
      <c r="M122" s="14" t="s">
        <v>614</v>
      </c>
      <c r="N122" s="13" t="s">
        <v>615</v>
      </c>
      <c r="O122" s="13" t="s">
        <v>30</v>
      </c>
      <c r="P122" s="13" t="s">
        <v>31</v>
      </c>
      <c r="Q122" s="15">
        <v>582650</v>
      </c>
      <c r="R122" s="15">
        <v>3000</v>
      </c>
      <c r="S122" s="16">
        <v>1747950000</v>
      </c>
      <c r="T122" s="17" t="s">
        <v>214</v>
      </c>
      <c r="U122" s="17" t="s">
        <v>213</v>
      </c>
      <c r="V122" s="17"/>
      <c r="W122" s="17"/>
      <c r="X122" s="17"/>
      <c r="Y122" s="17"/>
      <c r="Z122" s="17"/>
      <c r="AA122" s="17"/>
      <c r="AB122" s="51"/>
      <c r="AC122" s="8"/>
      <c r="AD122" s="8"/>
      <c r="AE122" s="8"/>
      <c r="AF122" s="8"/>
      <c r="AG122" s="8"/>
      <c r="AH122" s="8"/>
      <c r="AI122" s="51"/>
      <c r="AJ122" s="8">
        <v>24900</v>
      </c>
      <c r="AK122" s="8">
        <v>24900</v>
      </c>
      <c r="AL122" s="8">
        <v>24900</v>
      </c>
      <c r="AM122" s="8">
        <v>24900</v>
      </c>
      <c r="AN122" s="8">
        <v>99600</v>
      </c>
      <c r="AO122" s="8">
        <v>16600</v>
      </c>
      <c r="AP122" s="51">
        <v>116200</v>
      </c>
      <c r="AQ122" s="8">
        <v>100</v>
      </c>
      <c r="AR122" s="8">
        <v>100</v>
      </c>
      <c r="AS122" s="8">
        <v>100</v>
      </c>
      <c r="AT122" s="8">
        <v>100</v>
      </c>
      <c r="AU122" s="8">
        <v>400</v>
      </c>
      <c r="AV122" s="8">
        <v>50</v>
      </c>
      <c r="AW122" s="51">
        <v>450</v>
      </c>
      <c r="AX122" s="8">
        <v>7500</v>
      </c>
      <c r="AY122" s="8">
        <v>7500</v>
      </c>
      <c r="AZ122" s="8">
        <v>7500</v>
      </c>
      <c r="BA122" s="8">
        <v>7500</v>
      </c>
      <c r="BB122" s="8">
        <v>30000</v>
      </c>
      <c r="BC122" s="8">
        <v>5000</v>
      </c>
      <c r="BD122" s="51">
        <v>35000</v>
      </c>
      <c r="BE122" s="8">
        <v>12000</v>
      </c>
      <c r="BF122" s="8">
        <v>12000</v>
      </c>
      <c r="BG122" s="8">
        <v>12000</v>
      </c>
      <c r="BH122" s="8">
        <v>12000</v>
      </c>
      <c r="BI122" s="8">
        <v>48000</v>
      </c>
      <c r="BJ122" s="8">
        <v>4000</v>
      </c>
      <c r="BK122" s="51">
        <v>52000</v>
      </c>
      <c r="BL122" s="8"/>
      <c r="BM122" s="8"/>
      <c r="BN122" s="8"/>
      <c r="BO122" s="8"/>
      <c r="BP122" s="8"/>
      <c r="BQ122" s="8"/>
      <c r="BR122" s="51"/>
      <c r="BS122" s="8">
        <v>10000</v>
      </c>
      <c r="BT122" s="8">
        <v>10000</v>
      </c>
      <c r="BU122" s="8">
        <v>10000</v>
      </c>
      <c r="BV122" s="8">
        <v>10000</v>
      </c>
      <c r="BW122" s="8">
        <v>40000</v>
      </c>
      <c r="BX122" s="8">
        <v>10000</v>
      </c>
      <c r="BY122" s="51">
        <v>50000</v>
      </c>
      <c r="BZ122" s="8"/>
      <c r="CA122" s="8"/>
      <c r="CB122" s="8"/>
      <c r="CC122" s="8"/>
      <c r="CD122" s="8"/>
      <c r="CE122" s="8"/>
      <c r="CF122" s="51"/>
      <c r="CG122" s="8"/>
      <c r="CH122" s="8"/>
      <c r="CI122" s="8"/>
      <c r="CJ122" s="8"/>
      <c r="CK122" s="8"/>
      <c r="CL122" s="8"/>
      <c r="CM122" s="51"/>
      <c r="CN122" s="8">
        <v>12800</v>
      </c>
      <c r="CO122" s="8">
        <v>12800</v>
      </c>
      <c r="CP122" s="8">
        <v>12800</v>
      </c>
      <c r="CQ122" s="8">
        <v>12800</v>
      </c>
      <c r="CR122" s="8">
        <v>51200</v>
      </c>
      <c r="CS122" s="8">
        <v>12800</v>
      </c>
      <c r="CT122" s="51">
        <v>64000</v>
      </c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8">
        <v>30000</v>
      </c>
      <c r="DQ122" s="8">
        <v>30000</v>
      </c>
      <c r="DR122" s="8">
        <v>30000</v>
      </c>
      <c r="DS122" s="8">
        <v>30000</v>
      </c>
      <c r="DT122" s="8">
        <v>120000</v>
      </c>
      <c r="DU122" s="8">
        <v>20000</v>
      </c>
      <c r="DV122" s="51">
        <v>140000</v>
      </c>
      <c r="DW122" s="8">
        <v>5000</v>
      </c>
      <c r="DX122" s="8">
        <v>5000</v>
      </c>
      <c r="DY122" s="8">
        <v>5000</v>
      </c>
      <c r="DZ122" s="8">
        <v>5000</v>
      </c>
      <c r="EA122" s="8">
        <v>20000</v>
      </c>
      <c r="EB122" s="8">
        <v>5000</v>
      </c>
      <c r="EC122" s="51">
        <v>25000</v>
      </c>
      <c r="ED122" s="8">
        <v>20000</v>
      </c>
      <c r="EE122" s="8">
        <v>20000</v>
      </c>
      <c r="EF122" s="8">
        <v>22000</v>
      </c>
      <c r="EG122" s="8">
        <v>23000</v>
      </c>
      <c r="EH122" s="8">
        <v>85000</v>
      </c>
      <c r="EI122" s="8">
        <v>15000</v>
      </c>
      <c r="EJ122" s="51">
        <v>100000</v>
      </c>
    </row>
  </sheetData>
  <autoFilter ref="A5:EJ122" xr:uid="{00000000-0001-0000-0300-000000000000}">
    <filterColumn colId="5">
      <filters>
        <filter val="Trimetazidin dihydrochlorid"/>
      </filters>
    </filterColumn>
  </autoFilter>
  <mergeCells count="74">
    <mergeCell ref="DI3:DO3"/>
    <mergeCell ref="A1:EJ1"/>
    <mergeCell ref="BZ3:CF3"/>
    <mergeCell ref="CG3:CM3"/>
    <mergeCell ref="CN3:CT3"/>
    <mergeCell ref="CU3:DA3"/>
    <mergeCell ref="DB3:DH3"/>
    <mergeCell ref="DP3:DV3"/>
    <mergeCell ref="DW3:EC3"/>
    <mergeCell ref="ED3:EJ3"/>
    <mergeCell ref="M2:M5"/>
    <mergeCell ref="N2:N5"/>
    <mergeCell ref="T2:T5"/>
    <mergeCell ref="U2:U5"/>
    <mergeCell ref="O2:O5"/>
    <mergeCell ref="P2:P5"/>
    <mergeCell ref="AC4:AG4"/>
    <mergeCell ref="V4:Z4"/>
    <mergeCell ref="AI4:AI5"/>
    <mergeCell ref="AB4:AB5"/>
    <mergeCell ref="AC3:AI3"/>
    <mergeCell ref="V3:AB3"/>
    <mergeCell ref="AJ4:AN4"/>
    <mergeCell ref="AP4:AP5"/>
    <mergeCell ref="AQ3:AW3"/>
    <mergeCell ref="AQ4:AU4"/>
    <mergeCell ref="AW4:AW5"/>
    <mergeCell ref="AJ3:AP3"/>
    <mergeCell ref="CM4:CM5"/>
    <mergeCell ref="CN4:CR4"/>
    <mergeCell ref="AX4:BB4"/>
    <mergeCell ref="BD4:BD5"/>
    <mergeCell ref="BE3:BK3"/>
    <mergeCell ref="BL3:BR3"/>
    <mergeCell ref="BS3:BY3"/>
    <mergeCell ref="AX3:BD3"/>
    <mergeCell ref="BE4:BI4"/>
    <mergeCell ref="BK4:BK5"/>
    <mergeCell ref="BL4:BP4"/>
    <mergeCell ref="BR4:BR5"/>
    <mergeCell ref="BS4:BW4"/>
    <mergeCell ref="BY4:BY5"/>
    <mergeCell ref="EJ4:EJ5"/>
    <mergeCell ref="V2:EJ2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DI4:DM4"/>
    <mergeCell ref="DO4:DO5"/>
    <mergeCell ref="Q2:Q5"/>
    <mergeCell ref="R2:R5"/>
    <mergeCell ref="S2:S5"/>
    <mergeCell ref="EC4:EC5"/>
    <mergeCell ref="ED4:EH4"/>
    <mergeCell ref="DP4:DT4"/>
    <mergeCell ref="DV4:DV5"/>
    <mergeCell ref="DW4:EA4"/>
    <mergeCell ref="CT4:CT5"/>
    <mergeCell ref="CU4:CY4"/>
    <mergeCell ref="DA4:DA5"/>
    <mergeCell ref="DB4:DF4"/>
    <mergeCell ref="DH4:DH5"/>
    <mergeCell ref="BZ4:CD4"/>
    <mergeCell ref="CF4:CF5"/>
    <mergeCell ref="CG4:CK4"/>
  </mergeCells>
  <pageMargins left="0.7" right="0.7" top="0.75" bottom="0.75" header="0.3" footer="0.3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20"/>
  <sheetViews>
    <sheetView workbookViewId="0">
      <selection sqref="A1:XFD1048576"/>
    </sheetView>
  </sheetViews>
  <sheetFormatPr defaultRowHeight="14.4" x14ac:dyDescent="0.3"/>
  <cols>
    <col min="1" max="2" width="5.109375" style="9" customWidth="1"/>
    <col min="3" max="3" width="9.109375" style="1" customWidth="1"/>
    <col min="4" max="4" width="6" style="1" customWidth="1"/>
    <col min="5" max="6" width="9.109375" style="1"/>
    <col min="7" max="7" width="12.109375" style="1" customWidth="1"/>
    <col min="8" max="8" width="9.109375" style="9"/>
    <col min="9" max="10" width="9.109375" style="1"/>
    <col min="11" max="11" width="4.6640625" style="9" customWidth="1"/>
    <col min="12" max="12" width="7" style="9" customWidth="1"/>
    <col min="13" max="13" width="10.5546875" style="10" customWidth="1"/>
    <col min="14" max="14" width="9.109375" style="1"/>
    <col min="15" max="15" width="7" style="9" customWidth="1"/>
    <col min="16" max="16" width="5.6640625" style="9" customWidth="1"/>
    <col min="17" max="17" width="6.88671875" style="11" customWidth="1"/>
    <col min="18" max="18" width="7.33203125" style="11" customWidth="1"/>
    <col min="19" max="19" width="11" style="11" customWidth="1"/>
    <col min="20" max="20" width="9.109375" style="1"/>
    <col min="21" max="21" width="13.109375" style="1" customWidth="1"/>
    <col min="22" max="31" width="5.44140625" style="1" customWidth="1"/>
    <col min="32" max="32" width="6.5546875" style="1" customWidth="1"/>
    <col min="33" max="38" width="5.44140625" style="1" customWidth="1"/>
    <col min="39" max="39" width="5.6640625" style="9" hidden="1" customWidth="1"/>
    <col min="40" max="40" width="0" style="1" hidden="1" customWidth="1"/>
  </cols>
  <sheetData>
    <row r="1" spans="1:40" ht="74.25" customHeight="1" x14ac:dyDescent="0.3">
      <c r="A1" s="78" t="s">
        <v>1187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/>
    </row>
    <row r="2" spans="1:40" x14ac:dyDescent="0.3">
      <c r="A2" s="82" t="s">
        <v>0</v>
      </c>
      <c r="B2" s="82" t="s">
        <v>1044</v>
      </c>
      <c r="C2" s="82" t="s">
        <v>1</v>
      </c>
      <c r="D2" s="82" t="s">
        <v>2</v>
      </c>
      <c r="E2" s="82" t="s">
        <v>3</v>
      </c>
      <c r="F2" s="82" t="s">
        <v>4</v>
      </c>
      <c r="G2" s="82" t="s">
        <v>5</v>
      </c>
      <c r="H2" s="82" t="s">
        <v>6</v>
      </c>
      <c r="I2" s="82" t="s">
        <v>7</v>
      </c>
      <c r="J2" s="82" t="s">
        <v>8</v>
      </c>
      <c r="K2" s="82" t="s">
        <v>9</v>
      </c>
      <c r="L2" s="82" t="s">
        <v>10</v>
      </c>
      <c r="M2" s="85" t="s">
        <v>11</v>
      </c>
      <c r="N2" s="82" t="s">
        <v>12</v>
      </c>
      <c r="O2" s="82" t="s">
        <v>13</v>
      </c>
      <c r="P2" s="82" t="s">
        <v>14</v>
      </c>
      <c r="Q2" s="84" t="s">
        <v>15</v>
      </c>
      <c r="R2" s="84" t="s">
        <v>1045</v>
      </c>
      <c r="S2" s="84" t="s">
        <v>16</v>
      </c>
      <c r="T2" s="82" t="s">
        <v>1183</v>
      </c>
      <c r="U2" s="82" t="s">
        <v>18</v>
      </c>
      <c r="V2" s="83" t="s">
        <v>1178</v>
      </c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/>
    </row>
    <row r="3" spans="1:40" s="12" customFormat="1" ht="96.75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5"/>
      <c r="N3" s="82"/>
      <c r="O3" s="82"/>
      <c r="P3" s="82"/>
      <c r="Q3" s="84"/>
      <c r="R3" s="84"/>
      <c r="S3" s="84"/>
      <c r="T3" s="82"/>
      <c r="U3" s="82"/>
      <c r="V3" s="19" t="s">
        <v>1188</v>
      </c>
      <c r="W3" s="20" t="s">
        <v>1189</v>
      </c>
      <c r="X3" s="21" t="s">
        <v>1048</v>
      </c>
      <c r="Y3" s="22" t="s">
        <v>1049</v>
      </c>
      <c r="Z3" s="23" t="s">
        <v>1050</v>
      </c>
      <c r="AA3" s="24" t="s">
        <v>1051</v>
      </c>
      <c r="AB3" s="25" t="s">
        <v>1052</v>
      </c>
      <c r="AC3" s="26" t="s">
        <v>1053</v>
      </c>
      <c r="AD3" s="27" t="s">
        <v>1190</v>
      </c>
      <c r="AE3" s="28" t="s">
        <v>1056</v>
      </c>
      <c r="AF3" s="26" t="s">
        <v>1054</v>
      </c>
      <c r="AG3" s="22" t="s">
        <v>1055</v>
      </c>
      <c r="AH3" s="29" t="s">
        <v>1057</v>
      </c>
      <c r="AI3" s="20" t="s">
        <v>1058</v>
      </c>
      <c r="AJ3" s="30" t="s">
        <v>1059</v>
      </c>
      <c r="AK3" s="31" t="s">
        <v>1060</v>
      </c>
      <c r="AL3" s="32" t="s">
        <v>1047</v>
      </c>
      <c r="AM3" s="18" t="s">
        <v>19</v>
      </c>
      <c r="AN3" s="1" t="s">
        <v>1046</v>
      </c>
    </row>
    <row r="4" spans="1:40" ht="28.8" x14ac:dyDescent="0.3">
      <c r="A4" s="7">
        <v>1</v>
      </c>
      <c r="B4" s="7" t="str">
        <f t="shared" ref="B4:B35" si="0">RIGHT(D4,3)</f>
        <v>043</v>
      </c>
      <c r="C4" s="13" t="s">
        <v>316</v>
      </c>
      <c r="D4" s="13" t="s">
        <v>317</v>
      </c>
      <c r="E4" s="13" t="s">
        <v>318</v>
      </c>
      <c r="F4" s="13" t="s">
        <v>319</v>
      </c>
      <c r="G4" s="13" t="s">
        <v>292</v>
      </c>
      <c r="H4" s="13" t="s">
        <v>25</v>
      </c>
      <c r="I4" s="13" t="s">
        <v>127</v>
      </c>
      <c r="J4" s="13" t="s">
        <v>245</v>
      </c>
      <c r="K4" s="13" t="s">
        <v>320</v>
      </c>
      <c r="L4" s="13" t="s">
        <v>28</v>
      </c>
      <c r="M4" s="14" t="s">
        <v>321</v>
      </c>
      <c r="N4" s="13" t="s">
        <v>322</v>
      </c>
      <c r="O4" s="13" t="s">
        <v>323</v>
      </c>
      <c r="P4" s="13" t="s">
        <v>31</v>
      </c>
      <c r="Q4" s="15">
        <v>700</v>
      </c>
      <c r="R4" s="15">
        <v>3700</v>
      </c>
      <c r="S4" s="16">
        <v>2590000</v>
      </c>
      <c r="T4" s="17" t="s">
        <v>325</v>
      </c>
      <c r="U4" s="17" t="s">
        <v>324</v>
      </c>
      <c r="V4" s="8">
        <f>VLOOKUP(D4,[2]Sheet1!$B$8:$AC$187,12,0)</f>
        <v>700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7">
        <v>1</v>
      </c>
      <c r="AN4" s="1">
        <v>1</v>
      </c>
    </row>
    <row r="5" spans="1:40" ht="28.8" x14ac:dyDescent="0.3">
      <c r="A5" s="7">
        <v>2</v>
      </c>
      <c r="B5" s="7" t="str">
        <f t="shared" si="0"/>
        <v>039</v>
      </c>
      <c r="C5" s="13" t="s">
        <v>297</v>
      </c>
      <c r="D5" s="13" t="s">
        <v>298</v>
      </c>
      <c r="E5" s="13" t="s">
        <v>299</v>
      </c>
      <c r="F5" s="13" t="s">
        <v>300</v>
      </c>
      <c r="G5" s="13" t="s">
        <v>301</v>
      </c>
      <c r="H5" s="13" t="s">
        <v>25</v>
      </c>
      <c r="I5" s="13" t="s">
        <v>199</v>
      </c>
      <c r="J5" s="13" t="s">
        <v>302</v>
      </c>
      <c r="K5" s="13">
        <v>4</v>
      </c>
      <c r="L5" s="13" t="s">
        <v>28</v>
      </c>
      <c r="M5" s="14" t="s">
        <v>303</v>
      </c>
      <c r="N5" s="13" t="s">
        <v>304</v>
      </c>
      <c r="O5" s="13" t="s">
        <v>30</v>
      </c>
      <c r="P5" s="13" t="s">
        <v>31</v>
      </c>
      <c r="Q5" s="15">
        <v>55850</v>
      </c>
      <c r="R5" s="15">
        <v>610</v>
      </c>
      <c r="S5" s="16">
        <v>34068500</v>
      </c>
      <c r="T5" s="17" t="s">
        <v>306</v>
      </c>
      <c r="U5" s="17" t="s">
        <v>305</v>
      </c>
      <c r="V5" s="8">
        <f>VLOOKUP(D5,[2]Sheet1!$B$8:$AC$187,12,0)</f>
        <v>23000</v>
      </c>
      <c r="W5" s="8"/>
      <c r="X5" s="8">
        <f>VLOOKUP(D5,[2]Sheet1!$B$8:$AC$187,14,0)</f>
        <v>8400</v>
      </c>
      <c r="Y5" s="8"/>
      <c r="Z5" s="8"/>
      <c r="AA5" s="8">
        <f>VLOOKUP(D5,[2]Sheet1!$B$8:$AC$187,17,0)</f>
        <v>300</v>
      </c>
      <c r="AB5" s="8"/>
      <c r="AC5" s="8">
        <f>VLOOKUP(D5,[2]Sheet1!$B$8:$AC$187,19,0)</f>
        <v>12000</v>
      </c>
      <c r="AD5" s="8"/>
      <c r="AE5" s="8">
        <f>VLOOKUP(D5,[2]Sheet1!$B$8:$AC$187,21,0)</f>
        <v>7000</v>
      </c>
      <c r="AF5" s="8">
        <f>VLOOKUP(D5,[2]Sheet1!$B$8:$AC$187,22,0)</f>
        <v>4500</v>
      </c>
      <c r="AG5" s="8"/>
      <c r="AH5" s="8"/>
      <c r="AI5" s="8"/>
      <c r="AJ5" s="8">
        <f>VLOOKUP(D5,[2]Sheet1!$B$8:$AC$187,26,0)</f>
        <v>350</v>
      </c>
      <c r="AK5" s="8">
        <f>VLOOKUP(D5,[2]Sheet1!$B$8:$AC$187,27,0)</f>
        <v>300</v>
      </c>
      <c r="AL5" s="8"/>
      <c r="AM5" s="7">
        <v>1</v>
      </c>
      <c r="AN5" s="1">
        <v>2</v>
      </c>
    </row>
    <row r="6" spans="1:40" ht="19.2" x14ac:dyDescent="0.3">
      <c r="A6" s="7">
        <v>3</v>
      </c>
      <c r="B6" s="7" t="str">
        <f t="shared" si="0"/>
        <v>035</v>
      </c>
      <c r="C6" s="13" t="s">
        <v>277</v>
      </c>
      <c r="D6" s="13" t="s">
        <v>278</v>
      </c>
      <c r="E6" s="13" t="s">
        <v>279</v>
      </c>
      <c r="F6" s="13" t="s">
        <v>280</v>
      </c>
      <c r="G6" s="13" t="s">
        <v>281</v>
      </c>
      <c r="H6" s="13" t="s">
        <v>25</v>
      </c>
      <c r="I6" s="13" t="s">
        <v>199</v>
      </c>
      <c r="J6" s="13" t="s">
        <v>282</v>
      </c>
      <c r="K6" s="13">
        <v>1</v>
      </c>
      <c r="L6" s="13" t="s">
        <v>28</v>
      </c>
      <c r="M6" s="14" t="s">
        <v>283</v>
      </c>
      <c r="N6" s="13" t="s">
        <v>284</v>
      </c>
      <c r="O6" s="13" t="s">
        <v>285</v>
      </c>
      <c r="P6" s="13" t="s">
        <v>31</v>
      </c>
      <c r="Q6" s="15">
        <v>9850</v>
      </c>
      <c r="R6" s="15">
        <v>9000</v>
      </c>
      <c r="S6" s="16">
        <v>88650000</v>
      </c>
      <c r="T6" s="17" t="s">
        <v>287</v>
      </c>
      <c r="U6" s="17" t="s">
        <v>286</v>
      </c>
      <c r="V6" s="8">
        <f>VLOOKUP(D6,[2]Sheet1!$B$8:$AC$187,12,0)</f>
        <v>350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>
        <f>VLOOKUP(D6,[2]Sheet1!$B$8:$AC$187,24,0)</f>
        <v>9500</v>
      </c>
      <c r="AI6" s="8"/>
      <c r="AJ6" s="8"/>
      <c r="AK6" s="8"/>
      <c r="AL6" s="8"/>
      <c r="AM6" s="7">
        <v>1</v>
      </c>
      <c r="AN6" s="1">
        <v>3</v>
      </c>
    </row>
    <row r="7" spans="1:40" ht="38.4" x14ac:dyDescent="0.3">
      <c r="A7" s="7">
        <v>4</v>
      </c>
      <c r="B7" s="7" t="str">
        <f t="shared" si="0"/>
        <v>155</v>
      </c>
      <c r="C7" s="13" t="s">
        <v>914</v>
      </c>
      <c r="D7" s="13" t="s">
        <v>915</v>
      </c>
      <c r="E7" s="13" t="s">
        <v>916</v>
      </c>
      <c r="F7" s="13" t="s">
        <v>917</v>
      </c>
      <c r="G7" s="13" t="s">
        <v>281</v>
      </c>
      <c r="H7" s="13" t="s">
        <v>25</v>
      </c>
      <c r="I7" s="13" t="s">
        <v>127</v>
      </c>
      <c r="J7" s="13" t="s">
        <v>293</v>
      </c>
      <c r="K7" s="13">
        <v>1</v>
      </c>
      <c r="L7" s="13" t="s">
        <v>28</v>
      </c>
      <c r="M7" s="14">
        <v>640110427123</v>
      </c>
      <c r="N7" s="13" t="s">
        <v>918</v>
      </c>
      <c r="O7" s="13" t="s">
        <v>919</v>
      </c>
      <c r="P7" s="13" t="s">
        <v>31</v>
      </c>
      <c r="Q7" s="15">
        <v>10620</v>
      </c>
      <c r="R7" s="15">
        <v>15000</v>
      </c>
      <c r="S7" s="16">
        <v>159300000</v>
      </c>
      <c r="T7" s="17" t="s">
        <v>921</v>
      </c>
      <c r="U7" s="17" t="s">
        <v>920</v>
      </c>
      <c r="V7" s="8">
        <f>VLOOKUP(D7,[2]Sheet1!$B$8:$AC$187,12,0)</f>
        <v>120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>
        <f>VLOOKUP(D7,[2]Sheet1!$B$8:$AC$187,24,0)</f>
        <v>10500</v>
      </c>
      <c r="AI7" s="8"/>
      <c r="AJ7" s="8"/>
      <c r="AK7" s="8"/>
      <c r="AL7" s="8"/>
      <c r="AM7" s="7">
        <v>1</v>
      </c>
      <c r="AN7" s="1">
        <v>4</v>
      </c>
    </row>
    <row r="8" spans="1:40" ht="76.8" x14ac:dyDescent="0.3">
      <c r="A8" s="7">
        <v>5</v>
      </c>
      <c r="B8" s="7" t="str">
        <f t="shared" si="0"/>
        <v>162</v>
      </c>
      <c r="C8" s="13" t="s">
        <v>947</v>
      </c>
      <c r="D8" s="13" t="s">
        <v>948</v>
      </c>
      <c r="E8" s="13" t="s">
        <v>949</v>
      </c>
      <c r="F8" s="13" t="s">
        <v>950</v>
      </c>
      <c r="G8" s="13" t="s">
        <v>950</v>
      </c>
      <c r="H8" s="13" t="s">
        <v>942</v>
      </c>
      <c r="I8" s="13" t="s">
        <v>951</v>
      </c>
      <c r="J8" s="13" t="s">
        <v>952</v>
      </c>
      <c r="K8" s="13">
        <v>2</v>
      </c>
      <c r="L8" s="13" t="s">
        <v>42</v>
      </c>
      <c r="M8" s="14">
        <v>868115349224</v>
      </c>
      <c r="N8" s="13" t="s">
        <v>953</v>
      </c>
      <c r="O8" s="13" t="s">
        <v>954</v>
      </c>
      <c r="P8" s="13" t="s">
        <v>69</v>
      </c>
      <c r="Q8" s="15">
        <v>5250</v>
      </c>
      <c r="R8" s="15">
        <v>48200</v>
      </c>
      <c r="S8" s="16">
        <v>253050000</v>
      </c>
      <c r="T8" s="17" t="s">
        <v>956</v>
      </c>
      <c r="U8" s="17" t="s">
        <v>955</v>
      </c>
      <c r="V8" s="8"/>
      <c r="W8" s="8"/>
      <c r="X8" s="8">
        <f>VLOOKUP(D8,[2]Sheet1!$B$8:$AC$187,14,0)</f>
        <v>1400</v>
      </c>
      <c r="Y8" s="8"/>
      <c r="Z8" s="8">
        <f>VLOOKUP(D8,[2]Sheet1!$B$8:$AC$187,16,0)</f>
        <v>50</v>
      </c>
      <c r="AA8" s="8"/>
      <c r="AB8" s="8"/>
      <c r="AC8" s="8"/>
      <c r="AD8" s="8"/>
      <c r="AE8" s="8"/>
      <c r="AF8" s="8">
        <f>VLOOKUP(D8,[2]Sheet1!$B$8:$AC$187,22,0)</f>
        <v>450</v>
      </c>
      <c r="AG8" s="8"/>
      <c r="AH8" s="8"/>
      <c r="AI8" s="8"/>
      <c r="AJ8" s="8">
        <f>VLOOKUP(D8,[2]Sheet1!$B$8:$AC$187,26,0)</f>
        <v>3150</v>
      </c>
      <c r="AK8" s="8"/>
      <c r="AL8" s="8">
        <f>VLOOKUP(D8,[2]Sheet1!$B$8:$AC$187,28,0)</f>
        <v>200</v>
      </c>
      <c r="AM8" s="7">
        <v>1</v>
      </c>
      <c r="AN8" s="1">
        <v>5</v>
      </c>
    </row>
    <row r="9" spans="1:40" ht="57.6" x14ac:dyDescent="0.3">
      <c r="A9" s="7">
        <v>6</v>
      </c>
      <c r="B9" s="7" t="str">
        <f t="shared" si="0"/>
        <v>001</v>
      </c>
      <c r="C9" s="13" t="s">
        <v>20</v>
      </c>
      <c r="D9" s="13" t="s">
        <v>21</v>
      </c>
      <c r="E9" s="13" t="s">
        <v>22</v>
      </c>
      <c r="F9" s="13" t="s">
        <v>23</v>
      </c>
      <c r="G9" s="13" t="s">
        <v>24</v>
      </c>
      <c r="H9" s="13" t="s">
        <v>25</v>
      </c>
      <c r="I9" s="13" t="s">
        <v>26</v>
      </c>
      <c r="J9" s="13" t="s">
        <v>27</v>
      </c>
      <c r="K9" s="13">
        <v>4</v>
      </c>
      <c r="L9" s="13" t="s">
        <v>28</v>
      </c>
      <c r="M9" s="14" t="s">
        <v>1185</v>
      </c>
      <c r="N9" s="13" t="s">
        <v>29</v>
      </c>
      <c r="O9" s="13" t="s">
        <v>30</v>
      </c>
      <c r="P9" s="13" t="s">
        <v>31</v>
      </c>
      <c r="Q9" s="15">
        <v>46000</v>
      </c>
      <c r="R9" s="15">
        <v>6000</v>
      </c>
      <c r="S9" s="16">
        <v>276000000</v>
      </c>
      <c r="T9" s="17" t="s">
        <v>33</v>
      </c>
      <c r="U9" s="17" t="s">
        <v>32</v>
      </c>
      <c r="V9" s="8"/>
      <c r="W9" s="8"/>
      <c r="X9" s="8"/>
      <c r="Y9" s="8"/>
      <c r="Z9" s="8"/>
      <c r="AA9" s="8"/>
      <c r="AB9" s="8"/>
      <c r="AC9" s="8"/>
      <c r="AD9" s="8"/>
      <c r="AE9" s="8">
        <f>VLOOKUP(D9,[2]Sheet1!$B$8:$AC$187,21,0)</f>
        <v>40000</v>
      </c>
      <c r="AF9" s="8"/>
      <c r="AG9" s="8"/>
      <c r="AH9" s="8"/>
      <c r="AI9" s="8"/>
      <c r="AJ9" s="8"/>
      <c r="AK9" s="8">
        <f>VLOOKUP(D9,[2]Sheet1!$B$8:$AC$187,27,0)</f>
        <v>6000</v>
      </c>
      <c r="AL9" s="8"/>
      <c r="AM9" s="7">
        <v>1</v>
      </c>
      <c r="AN9" s="1">
        <v>6</v>
      </c>
    </row>
    <row r="10" spans="1:40" ht="19.2" x14ac:dyDescent="0.3">
      <c r="A10" s="7">
        <v>7</v>
      </c>
      <c r="B10" s="7" t="str">
        <f t="shared" si="0"/>
        <v>005</v>
      </c>
      <c r="C10" s="13" t="s">
        <v>48</v>
      </c>
      <c r="D10" s="13" t="s">
        <v>49</v>
      </c>
      <c r="E10" s="13" t="s">
        <v>50</v>
      </c>
      <c r="F10" s="13" t="s">
        <v>51</v>
      </c>
      <c r="G10" s="13" t="s">
        <v>52</v>
      </c>
      <c r="H10" s="13" t="s">
        <v>39</v>
      </c>
      <c r="I10" s="13" t="s">
        <v>53</v>
      </c>
      <c r="J10" s="13" t="s">
        <v>54</v>
      </c>
      <c r="K10" s="13">
        <v>1</v>
      </c>
      <c r="L10" s="13" t="s">
        <v>55</v>
      </c>
      <c r="M10" s="14" t="s">
        <v>56</v>
      </c>
      <c r="N10" s="13" t="s">
        <v>57</v>
      </c>
      <c r="O10" s="13" t="s">
        <v>58</v>
      </c>
      <c r="P10" s="13" t="s">
        <v>44</v>
      </c>
      <c r="Q10" s="15">
        <v>4200</v>
      </c>
      <c r="R10" s="15">
        <v>17500</v>
      </c>
      <c r="S10" s="16">
        <v>73500000</v>
      </c>
      <c r="T10" s="17" t="s">
        <v>60</v>
      </c>
      <c r="U10" s="17" t="s">
        <v>59</v>
      </c>
      <c r="V10" s="8">
        <f>VLOOKUP(D10,[2]Sheet1!$B$8:$AC$187,12,0)</f>
        <v>1200</v>
      </c>
      <c r="W10" s="8">
        <f>VLOOKUP(D10,[2]Sheet1!$B$8:$AC$187,13,0)</f>
        <v>30</v>
      </c>
      <c r="X10" s="8">
        <f>VLOOKUP(D10,[2]Sheet1!$B$8:$AC$187,14,0)</f>
        <v>2100</v>
      </c>
      <c r="Y10" s="8">
        <f>VLOOKUP(D10,[2]Sheet1!$B$8:$AC$187,15,0)</f>
        <v>50</v>
      </c>
      <c r="Z10" s="8"/>
      <c r="AA10" s="8">
        <f>VLOOKUP(D10,[2]Sheet1!$B$8:$AC$187,17,0)</f>
        <v>20</v>
      </c>
      <c r="AB10" s="8"/>
      <c r="AC10" s="8">
        <f>VLOOKUP(D10,[2]Sheet1!$B$8:$AC$187,19,0)</f>
        <v>420</v>
      </c>
      <c r="AD10" s="8"/>
      <c r="AE10" s="8">
        <f>VLOOKUP(D10,[2]Sheet1!$B$8:$AC$187,21,0)</f>
        <v>250</v>
      </c>
      <c r="AF10" s="8">
        <f>VLOOKUP(D10,[2]Sheet1!$B$8:$AC$187,22,0)</f>
        <v>20</v>
      </c>
      <c r="AG10" s="8"/>
      <c r="AH10" s="8"/>
      <c r="AI10" s="8"/>
      <c r="AJ10" s="8">
        <f>VLOOKUP(D10,[2]Sheet1!$B$8:$AC$187,26,0)</f>
        <v>110</v>
      </c>
      <c r="AK10" s="8"/>
      <c r="AL10" s="8"/>
      <c r="AM10" s="7">
        <v>1</v>
      </c>
      <c r="AN10" s="1">
        <v>7</v>
      </c>
    </row>
    <row r="11" spans="1:40" ht="28.8" x14ac:dyDescent="0.3">
      <c r="A11" s="7">
        <v>8</v>
      </c>
      <c r="B11" s="7" t="str">
        <f t="shared" si="0"/>
        <v>068</v>
      </c>
      <c r="C11" s="13" t="s">
        <v>480</v>
      </c>
      <c r="D11" s="13" t="s">
        <v>481</v>
      </c>
      <c r="E11" s="13" t="s">
        <v>482</v>
      </c>
      <c r="F11" s="13" t="s">
        <v>483</v>
      </c>
      <c r="G11" s="13" t="s">
        <v>484</v>
      </c>
      <c r="H11" s="13" t="s">
        <v>312</v>
      </c>
      <c r="I11" s="13" t="s">
        <v>485</v>
      </c>
      <c r="J11" s="13" t="s">
        <v>486</v>
      </c>
      <c r="K11" s="13">
        <v>1</v>
      </c>
      <c r="L11" s="13" t="s">
        <v>55</v>
      </c>
      <c r="M11" s="14" t="s">
        <v>487</v>
      </c>
      <c r="N11" s="13" t="s">
        <v>488</v>
      </c>
      <c r="O11" s="13" t="s">
        <v>489</v>
      </c>
      <c r="P11" s="13" t="s">
        <v>44</v>
      </c>
      <c r="Q11" s="15">
        <v>310</v>
      </c>
      <c r="R11" s="15">
        <v>47080</v>
      </c>
      <c r="S11" s="16">
        <v>14594800</v>
      </c>
      <c r="T11" s="17" t="s">
        <v>60</v>
      </c>
      <c r="U11" s="17" t="s">
        <v>59</v>
      </c>
      <c r="V11" s="8">
        <f>VLOOKUP(D11,[2]Sheet1!$B$8:$AC$187,12,0)</f>
        <v>300</v>
      </c>
      <c r="W11" s="8"/>
      <c r="X11" s="8"/>
      <c r="Y11" s="8"/>
      <c r="Z11" s="8"/>
      <c r="AA11" s="8"/>
      <c r="AB11" s="8"/>
      <c r="AC11" s="8"/>
      <c r="AD11" s="8"/>
      <c r="AE11" s="8"/>
      <c r="AF11" s="8">
        <f>VLOOKUP(D11,[2]Sheet1!$B$8:$AC$187,22,0)</f>
        <v>10</v>
      </c>
      <c r="AG11" s="8"/>
      <c r="AH11" s="8"/>
      <c r="AI11" s="8"/>
      <c r="AJ11" s="8"/>
      <c r="AK11" s="8"/>
      <c r="AL11" s="8"/>
      <c r="AM11" s="7">
        <v>1</v>
      </c>
      <c r="AN11" s="1">
        <v>7</v>
      </c>
    </row>
    <row r="12" spans="1:40" ht="28.8" x14ac:dyDescent="0.3">
      <c r="A12" s="7">
        <v>9</v>
      </c>
      <c r="B12" s="7" t="str">
        <f t="shared" si="0"/>
        <v>034</v>
      </c>
      <c r="C12" s="13" t="s">
        <v>267</v>
      </c>
      <c r="D12" s="13" t="s">
        <v>268</v>
      </c>
      <c r="E12" s="13" t="s">
        <v>269</v>
      </c>
      <c r="F12" s="13" t="s">
        <v>270</v>
      </c>
      <c r="G12" s="13" t="s">
        <v>271</v>
      </c>
      <c r="H12" s="13" t="s">
        <v>39</v>
      </c>
      <c r="I12" s="13" t="s">
        <v>40</v>
      </c>
      <c r="J12" s="13" t="s">
        <v>272</v>
      </c>
      <c r="K12" s="13">
        <v>4</v>
      </c>
      <c r="L12" s="13" t="s">
        <v>28</v>
      </c>
      <c r="M12" s="14" t="s">
        <v>273</v>
      </c>
      <c r="N12" s="13" t="s">
        <v>274</v>
      </c>
      <c r="O12" s="13" t="s">
        <v>30</v>
      </c>
      <c r="P12" s="13" t="s">
        <v>44</v>
      </c>
      <c r="Q12" s="15">
        <v>2000</v>
      </c>
      <c r="R12" s="15">
        <v>2100</v>
      </c>
      <c r="S12" s="16">
        <v>4200000</v>
      </c>
      <c r="T12" s="17" t="s">
        <v>276</v>
      </c>
      <c r="U12" s="17" t="s">
        <v>275</v>
      </c>
      <c r="V12" s="8">
        <f>VLOOKUP(D12,[2]Sheet1!$B$8:$AC$187,12,0)</f>
        <v>380</v>
      </c>
      <c r="W12" s="8">
        <f>VLOOKUP(D12,[2]Sheet1!$B$8:$AC$187,13,0)</f>
        <v>120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>
        <f>VLOOKUP(D12,[2]Sheet1!$B$8:$AC$187,24,0)</f>
        <v>1500</v>
      </c>
      <c r="AI12" s="8"/>
      <c r="AJ12" s="8"/>
      <c r="AK12" s="8"/>
      <c r="AL12" s="8"/>
      <c r="AM12" s="7">
        <v>1</v>
      </c>
      <c r="AN12" s="1">
        <v>7</v>
      </c>
    </row>
    <row r="13" spans="1:40" ht="48" x14ac:dyDescent="0.3">
      <c r="A13" s="7">
        <v>10</v>
      </c>
      <c r="B13" s="7" t="str">
        <f t="shared" si="0"/>
        <v>069</v>
      </c>
      <c r="C13" s="13" t="s">
        <v>490</v>
      </c>
      <c r="D13" s="13" t="s">
        <v>491</v>
      </c>
      <c r="E13" s="13" t="s">
        <v>492</v>
      </c>
      <c r="F13" s="13" t="s">
        <v>493</v>
      </c>
      <c r="G13" s="13" t="s">
        <v>494</v>
      </c>
      <c r="H13" s="13" t="s">
        <v>25</v>
      </c>
      <c r="I13" s="13" t="s">
        <v>199</v>
      </c>
      <c r="J13" s="13" t="s">
        <v>495</v>
      </c>
      <c r="K13" s="13">
        <v>4</v>
      </c>
      <c r="L13" s="13" t="s">
        <v>28</v>
      </c>
      <c r="M13" s="14" t="s">
        <v>496</v>
      </c>
      <c r="N13" s="13" t="s">
        <v>274</v>
      </c>
      <c r="O13" s="13" t="s">
        <v>30</v>
      </c>
      <c r="P13" s="13" t="s">
        <v>31</v>
      </c>
      <c r="Q13" s="15">
        <v>416350</v>
      </c>
      <c r="R13" s="15">
        <v>82</v>
      </c>
      <c r="S13" s="16">
        <v>34140700</v>
      </c>
      <c r="T13" s="17" t="s">
        <v>276</v>
      </c>
      <c r="U13" s="17" t="s">
        <v>275</v>
      </c>
      <c r="V13" s="8">
        <f>VLOOKUP(D13,[2]Sheet1!$B$8:$AC$187,12,0)</f>
        <v>4000</v>
      </c>
      <c r="W13" s="8"/>
      <c r="X13" s="8">
        <f>VLOOKUP(D13,[2]Sheet1!$B$8:$AC$187,14,0)</f>
        <v>350</v>
      </c>
      <c r="Y13" s="8"/>
      <c r="Z13" s="8"/>
      <c r="AA13" s="8"/>
      <c r="AB13" s="8"/>
      <c r="AC13" s="8"/>
      <c r="AD13" s="8"/>
      <c r="AE13" s="8">
        <f>VLOOKUP(D13,[2]Sheet1!$B$8:$AC$187,21,0)</f>
        <v>2000</v>
      </c>
      <c r="AF13" s="8"/>
      <c r="AG13" s="8"/>
      <c r="AH13" s="8">
        <f>VLOOKUP(D13,[2]Sheet1!$B$8:$AC$187,24,0)</f>
        <v>410000</v>
      </c>
      <c r="AI13" s="8"/>
      <c r="AJ13" s="8"/>
      <c r="AK13" s="8"/>
      <c r="AL13" s="8"/>
      <c r="AM13" s="7">
        <v>1</v>
      </c>
      <c r="AN13" s="1">
        <v>8</v>
      </c>
    </row>
    <row r="14" spans="1:40" ht="48" x14ac:dyDescent="0.3">
      <c r="A14" s="7">
        <v>11</v>
      </c>
      <c r="B14" s="7" t="str">
        <f t="shared" si="0"/>
        <v>070</v>
      </c>
      <c r="C14" s="13" t="s">
        <v>497</v>
      </c>
      <c r="D14" s="13" t="s">
        <v>498</v>
      </c>
      <c r="E14" s="13" t="s">
        <v>499</v>
      </c>
      <c r="F14" s="13" t="s">
        <v>500</v>
      </c>
      <c r="G14" s="13" t="s">
        <v>501</v>
      </c>
      <c r="H14" s="13" t="s">
        <v>39</v>
      </c>
      <c r="I14" s="13" t="s">
        <v>40</v>
      </c>
      <c r="J14" s="13" t="s">
        <v>502</v>
      </c>
      <c r="K14" s="13">
        <v>4</v>
      </c>
      <c r="L14" s="13" t="s">
        <v>28</v>
      </c>
      <c r="M14" s="14" t="s">
        <v>503</v>
      </c>
      <c r="N14" s="13" t="s">
        <v>274</v>
      </c>
      <c r="O14" s="13" t="s">
        <v>30</v>
      </c>
      <c r="P14" s="13" t="s">
        <v>44</v>
      </c>
      <c r="Q14" s="15">
        <v>1620</v>
      </c>
      <c r="R14" s="15">
        <v>2100</v>
      </c>
      <c r="S14" s="16">
        <v>3402000</v>
      </c>
      <c r="T14" s="17" t="s">
        <v>276</v>
      </c>
      <c r="U14" s="17" t="s">
        <v>275</v>
      </c>
      <c r="V14" s="8">
        <f>VLOOKUP(D14,[2]Sheet1!$B$8:$AC$187,12,0)</f>
        <v>120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>
        <f>VLOOKUP(D14,[2]Sheet1!$B$8:$AC$187,24,0)</f>
        <v>1500</v>
      </c>
      <c r="AI14" s="8"/>
      <c r="AJ14" s="8"/>
      <c r="AK14" s="8"/>
      <c r="AL14" s="8"/>
      <c r="AM14" s="7">
        <v>1</v>
      </c>
      <c r="AN14" s="1">
        <v>8</v>
      </c>
    </row>
    <row r="15" spans="1:40" ht="38.4" x14ac:dyDescent="0.3">
      <c r="A15" s="7">
        <v>12</v>
      </c>
      <c r="B15" s="7" t="str">
        <f t="shared" si="0"/>
        <v>110</v>
      </c>
      <c r="C15" s="13" t="s">
        <v>695</v>
      </c>
      <c r="D15" s="13" t="s">
        <v>696</v>
      </c>
      <c r="E15" s="13" t="s">
        <v>697</v>
      </c>
      <c r="F15" s="13" t="s">
        <v>698</v>
      </c>
      <c r="G15" s="13" t="s">
        <v>699</v>
      </c>
      <c r="H15" s="13" t="s">
        <v>39</v>
      </c>
      <c r="I15" s="13" t="s">
        <v>40</v>
      </c>
      <c r="J15" s="13" t="s">
        <v>679</v>
      </c>
      <c r="K15" s="13">
        <v>4</v>
      </c>
      <c r="L15" s="13" t="s">
        <v>28</v>
      </c>
      <c r="M15" s="14">
        <v>893112265523</v>
      </c>
      <c r="N15" s="13" t="s">
        <v>274</v>
      </c>
      <c r="O15" s="13" t="s">
        <v>30</v>
      </c>
      <c r="P15" s="13" t="s">
        <v>44</v>
      </c>
      <c r="Q15" s="15">
        <v>23220</v>
      </c>
      <c r="R15" s="15">
        <v>15750</v>
      </c>
      <c r="S15" s="16">
        <v>365715000</v>
      </c>
      <c r="T15" s="17" t="s">
        <v>276</v>
      </c>
      <c r="U15" s="17" t="s">
        <v>275</v>
      </c>
      <c r="V15" s="8">
        <f>VLOOKUP(D15,[2]Sheet1!$B$8:$AC$187,12,0)</f>
        <v>17500</v>
      </c>
      <c r="W15" s="8">
        <f>VLOOKUP(D15,[2]Sheet1!$B$8:$AC$187,13,0)</f>
        <v>4500</v>
      </c>
      <c r="X15" s="8">
        <f>VLOOKUP(D15,[2]Sheet1!$B$8:$AC$187,14,0)</f>
        <v>560</v>
      </c>
      <c r="Y15" s="8"/>
      <c r="Z15" s="8"/>
      <c r="AA15" s="8"/>
      <c r="AB15" s="8"/>
      <c r="AC15" s="8">
        <f>VLOOKUP(D15,[2]Sheet1!$B$8:$AC$187,19,0)</f>
        <v>300</v>
      </c>
      <c r="AD15" s="8"/>
      <c r="AE15" s="8">
        <f>VLOOKUP(D15,[2]Sheet1!$B$8:$AC$187,21,0)</f>
        <v>250</v>
      </c>
      <c r="AF15" s="8">
        <f>VLOOKUP(D15,[2]Sheet1!$B$8:$AC$187,22,0)</f>
        <v>50</v>
      </c>
      <c r="AG15" s="8"/>
      <c r="AH15" s="8"/>
      <c r="AI15" s="8"/>
      <c r="AJ15" s="8"/>
      <c r="AK15" s="8">
        <f>VLOOKUP(D15,[2]Sheet1!$B$8:$AC$187,27,0)</f>
        <v>60</v>
      </c>
      <c r="AL15" s="8"/>
      <c r="AM15" s="7">
        <v>1</v>
      </c>
      <c r="AN15" s="1">
        <v>8</v>
      </c>
    </row>
    <row r="16" spans="1:40" ht="28.8" x14ac:dyDescent="0.3">
      <c r="A16" s="7">
        <v>13</v>
      </c>
      <c r="B16" s="7" t="str">
        <f t="shared" si="0"/>
        <v>133</v>
      </c>
      <c r="C16" s="13" t="s">
        <v>795</v>
      </c>
      <c r="D16" s="13" t="s">
        <v>796</v>
      </c>
      <c r="E16" s="13" t="s">
        <v>797</v>
      </c>
      <c r="F16" s="13" t="s">
        <v>798</v>
      </c>
      <c r="G16" s="13" t="s">
        <v>799</v>
      </c>
      <c r="H16" s="13" t="s">
        <v>25</v>
      </c>
      <c r="I16" s="13" t="s">
        <v>127</v>
      </c>
      <c r="J16" s="13" t="s">
        <v>293</v>
      </c>
      <c r="K16" s="13">
        <v>3</v>
      </c>
      <c r="L16" s="13" t="s">
        <v>28</v>
      </c>
      <c r="M16" s="14">
        <v>893110094623</v>
      </c>
      <c r="N16" s="13" t="s">
        <v>274</v>
      </c>
      <c r="O16" s="13" t="s">
        <v>30</v>
      </c>
      <c r="P16" s="13" t="s">
        <v>31</v>
      </c>
      <c r="Q16" s="15">
        <v>91800</v>
      </c>
      <c r="R16" s="15">
        <v>2310</v>
      </c>
      <c r="S16" s="16">
        <v>212058000</v>
      </c>
      <c r="T16" s="17" t="s">
        <v>276</v>
      </c>
      <c r="U16" s="17" t="s">
        <v>275</v>
      </c>
      <c r="V16" s="8">
        <f>VLOOKUP(D16,[2]Sheet1!$B$8:$AC$187,12,0)</f>
        <v>600</v>
      </c>
      <c r="W16" s="8"/>
      <c r="X16" s="8"/>
      <c r="Y16" s="8"/>
      <c r="Z16" s="8"/>
      <c r="AA16" s="8"/>
      <c r="AB16" s="8"/>
      <c r="AC16" s="8"/>
      <c r="AD16" s="8"/>
      <c r="AE16" s="8">
        <f>VLOOKUP(D16,[2]Sheet1!$B$8:$AC$187,21,0)</f>
        <v>200</v>
      </c>
      <c r="AF16" s="8"/>
      <c r="AG16" s="8"/>
      <c r="AH16" s="8">
        <f>VLOOKUP(D16,[2]Sheet1!$B$8:$AC$187,24,0)</f>
        <v>91000</v>
      </c>
      <c r="AI16" s="8"/>
      <c r="AJ16" s="8"/>
      <c r="AK16" s="8"/>
      <c r="AL16" s="8"/>
      <c r="AM16" s="7">
        <v>1</v>
      </c>
      <c r="AN16" s="1">
        <v>8</v>
      </c>
    </row>
    <row r="17" spans="1:40" ht="48" x14ac:dyDescent="0.3">
      <c r="A17" s="7">
        <v>14</v>
      </c>
      <c r="B17" s="7" t="str">
        <f t="shared" si="0"/>
        <v>143</v>
      </c>
      <c r="C17" s="13" t="s">
        <v>837</v>
      </c>
      <c r="D17" s="13" t="s">
        <v>838</v>
      </c>
      <c r="E17" s="13" t="s">
        <v>839</v>
      </c>
      <c r="F17" s="13" t="s">
        <v>840</v>
      </c>
      <c r="G17" s="13" t="s">
        <v>841</v>
      </c>
      <c r="H17" s="13" t="s">
        <v>39</v>
      </c>
      <c r="I17" s="13" t="s">
        <v>40</v>
      </c>
      <c r="J17" s="13" t="s">
        <v>272</v>
      </c>
      <c r="K17" s="13">
        <v>5</v>
      </c>
      <c r="L17" s="13" t="s">
        <v>42</v>
      </c>
      <c r="M17" s="14" t="s">
        <v>842</v>
      </c>
      <c r="N17" s="13" t="s">
        <v>274</v>
      </c>
      <c r="O17" s="13" t="s">
        <v>30</v>
      </c>
      <c r="P17" s="13" t="s">
        <v>44</v>
      </c>
      <c r="Q17" s="15">
        <v>4540</v>
      </c>
      <c r="R17" s="15">
        <v>8820</v>
      </c>
      <c r="S17" s="16">
        <v>40042800</v>
      </c>
      <c r="T17" s="17" t="s">
        <v>276</v>
      </c>
      <c r="U17" s="17" t="s">
        <v>275</v>
      </c>
      <c r="V17" s="8">
        <f>VLOOKUP(D17,[2]Sheet1!$B$8:$AC$187,12,0)</f>
        <v>1800</v>
      </c>
      <c r="W17" s="8">
        <f>VLOOKUP(D17,[2]Sheet1!$B$8:$AC$187,13,0)</f>
        <v>900</v>
      </c>
      <c r="X17" s="8"/>
      <c r="Y17" s="8"/>
      <c r="Z17" s="8"/>
      <c r="AA17" s="8"/>
      <c r="AB17" s="8"/>
      <c r="AC17" s="8">
        <f>VLOOKUP(D17,[2]Sheet1!$B$8:$AC$187,19,0)</f>
        <v>500</v>
      </c>
      <c r="AD17" s="8"/>
      <c r="AE17" s="8">
        <f>VLOOKUP(D17,[2]Sheet1!$B$8:$AC$187,21,0)</f>
        <v>460</v>
      </c>
      <c r="AF17" s="8"/>
      <c r="AG17" s="8"/>
      <c r="AH17" s="8">
        <f>VLOOKUP(D17,[2]Sheet1!$B$8:$AC$187,24,0)</f>
        <v>110</v>
      </c>
      <c r="AI17" s="8"/>
      <c r="AJ17" s="8">
        <f>VLOOKUP(D17,[2]Sheet1!$B$8:$AC$187,26,0)</f>
        <v>420</v>
      </c>
      <c r="AK17" s="8">
        <f>VLOOKUP(D17,[2]Sheet1!$B$8:$AC$187,27,0)</f>
        <v>350</v>
      </c>
      <c r="AL17" s="8"/>
      <c r="AM17" s="7">
        <v>1</v>
      </c>
      <c r="AN17" s="1">
        <v>8</v>
      </c>
    </row>
    <row r="18" spans="1:40" ht="48" x14ac:dyDescent="0.3">
      <c r="A18" s="7">
        <v>15</v>
      </c>
      <c r="B18" s="7" t="str">
        <f t="shared" si="0"/>
        <v>077</v>
      </c>
      <c r="C18" s="13" t="s">
        <v>545</v>
      </c>
      <c r="D18" s="13" t="s">
        <v>546</v>
      </c>
      <c r="E18" s="13" t="s">
        <v>547</v>
      </c>
      <c r="F18" s="13" t="s">
        <v>548</v>
      </c>
      <c r="G18" s="13" t="s">
        <v>549</v>
      </c>
      <c r="H18" s="13" t="s">
        <v>25</v>
      </c>
      <c r="I18" s="13" t="s">
        <v>550</v>
      </c>
      <c r="J18" s="13" t="s">
        <v>551</v>
      </c>
      <c r="K18" s="13" t="s">
        <v>92</v>
      </c>
      <c r="L18" s="13" t="s">
        <v>28</v>
      </c>
      <c r="M18" s="14" t="s">
        <v>552</v>
      </c>
      <c r="N18" s="13" t="s">
        <v>553</v>
      </c>
      <c r="O18" s="13" t="s">
        <v>30</v>
      </c>
      <c r="P18" s="13" t="s">
        <v>31</v>
      </c>
      <c r="Q18" s="15">
        <v>130000</v>
      </c>
      <c r="R18" s="15">
        <v>6096</v>
      </c>
      <c r="S18" s="16">
        <v>792480000</v>
      </c>
      <c r="T18" s="17" t="s">
        <v>555</v>
      </c>
      <c r="U18" s="17" t="s">
        <v>554</v>
      </c>
      <c r="V18" s="8"/>
      <c r="W18" s="8"/>
      <c r="X18" s="8"/>
      <c r="Y18" s="8"/>
      <c r="Z18" s="8"/>
      <c r="AA18" s="8"/>
      <c r="AB18" s="8"/>
      <c r="AC18" s="8"/>
      <c r="AD18" s="8"/>
      <c r="AE18" s="8">
        <f>VLOOKUP(D18,[2]Sheet1!$B$8:$AC$187,21,0)</f>
        <v>30000</v>
      </c>
      <c r="AF18" s="8"/>
      <c r="AG18" s="8"/>
      <c r="AH18" s="8"/>
      <c r="AI18" s="8"/>
      <c r="AJ18" s="8"/>
      <c r="AK18" s="8">
        <f>VLOOKUP(D18,[2]Sheet1!$B$8:$AC$187,27,0)</f>
        <v>100000</v>
      </c>
      <c r="AL18" s="8"/>
      <c r="AM18" s="7">
        <v>1</v>
      </c>
      <c r="AN18" s="1">
        <v>8</v>
      </c>
    </row>
    <row r="19" spans="1:40" ht="38.4" x14ac:dyDescent="0.3">
      <c r="A19" s="7">
        <v>16</v>
      </c>
      <c r="B19" s="7" t="str">
        <f t="shared" si="0"/>
        <v>006</v>
      </c>
      <c r="C19" s="13" t="s">
        <v>61</v>
      </c>
      <c r="D19" s="13" t="s">
        <v>62</v>
      </c>
      <c r="E19" s="13" t="s">
        <v>63</v>
      </c>
      <c r="F19" s="13" t="s">
        <v>64</v>
      </c>
      <c r="G19" s="13" t="s">
        <v>65</v>
      </c>
      <c r="H19" s="13" t="s">
        <v>39</v>
      </c>
      <c r="I19" s="13" t="s">
        <v>40</v>
      </c>
      <c r="J19" s="13" t="s">
        <v>66</v>
      </c>
      <c r="K19" s="13">
        <v>4</v>
      </c>
      <c r="L19" s="13" t="s">
        <v>28</v>
      </c>
      <c r="M19" s="14" t="s">
        <v>67</v>
      </c>
      <c r="N19" s="13" t="s">
        <v>68</v>
      </c>
      <c r="O19" s="13" t="s">
        <v>30</v>
      </c>
      <c r="P19" s="13" t="s">
        <v>69</v>
      </c>
      <c r="Q19" s="15">
        <v>1225</v>
      </c>
      <c r="R19" s="15">
        <v>24000</v>
      </c>
      <c r="S19" s="16">
        <v>29400000</v>
      </c>
      <c r="T19" s="17" t="s">
        <v>71</v>
      </c>
      <c r="U19" s="17" t="s">
        <v>70</v>
      </c>
      <c r="V19" s="8">
        <f>VLOOKUP(D19,[2]Sheet1!$B$8:$AC$187,12,0)</f>
        <v>700</v>
      </c>
      <c r="W19" s="8">
        <f>VLOOKUP(D19,[2]Sheet1!$B$8:$AC$187,13,0)</f>
        <v>10</v>
      </c>
      <c r="X19" s="8">
        <f>VLOOKUP(D19,[2]Sheet1!$B$8:$AC$187,14,0)</f>
        <v>70</v>
      </c>
      <c r="Y19" s="8"/>
      <c r="Z19" s="8"/>
      <c r="AA19" s="8">
        <f>VLOOKUP(D19,[2]Sheet1!$B$8:$AC$187,17,0)</f>
        <v>20</v>
      </c>
      <c r="AB19" s="8"/>
      <c r="AC19" s="8">
        <f>VLOOKUP(D19,[2]Sheet1!$B$8:$AC$187,19,0)</f>
        <v>140</v>
      </c>
      <c r="AD19" s="8"/>
      <c r="AE19" s="8">
        <f>VLOOKUP(D19,[2]Sheet1!$B$8:$AC$187,21,0)</f>
        <v>70</v>
      </c>
      <c r="AF19" s="8">
        <f>VLOOKUP(D19,[2]Sheet1!$B$8:$AC$187,22,0)</f>
        <v>25.000000000000004</v>
      </c>
      <c r="AG19" s="8"/>
      <c r="AH19" s="8"/>
      <c r="AI19" s="8"/>
      <c r="AJ19" s="8">
        <f>VLOOKUP(D19,[2]Sheet1!$B$8:$AC$187,26,0)</f>
        <v>140</v>
      </c>
      <c r="AK19" s="8">
        <f>VLOOKUP(D19,[2]Sheet1!$B$8:$AC$187,27,0)</f>
        <v>50</v>
      </c>
      <c r="AL19" s="8"/>
      <c r="AM19" s="7">
        <v>1</v>
      </c>
      <c r="AN19" s="1">
        <v>8</v>
      </c>
    </row>
    <row r="20" spans="1:40" ht="38.4" x14ac:dyDescent="0.3">
      <c r="A20" s="7">
        <v>17</v>
      </c>
      <c r="B20" s="7" t="str">
        <f t="shared" si="0"/>
        <v>011</v>
      </c>
      <c r="C20" s="13" t="s">
        <v>97</v>
      </c>
      <c r="D20" s="13" t="s">
        <v>98</v>
      </c>
      <c r="E20" s="13" t="s">
        <v>99</v>
      </c>
      <c r="F20" s="13" t="s">
        <v>100</v>
      </c>
      <c r="G20" s="13" t="s">
        <v>101</v>
      </c>
      <c r="H20" s="13" t="s">
        <v>39</v>
      </c>
      <c r="I20" s="13" t="s">
        <v>40</v>
      </c>
      <c r="J20" s="13" t="s">
        <v>102</v>
      </c>
      <c r="K20" s="13">
        <v>4</v>
      </c>
      <c r="L20" s="13" t="s">
        <v>42</v>
      </c>
      <c r="M20" s="14">
        <v>893114152723</v>
      </c>
      <c r="N20" s="13" t="s">
        <v>68</v>
      </c>
      <c r="O20" s="13" t="s">
        <v>30</v>
      </c>
      <c r="P20" s="13" t="s">
        <v>44</v>
      </c>
      <c r="Q20" s="15">
        <v>2066</v>
      </c>
      <c r="R20" s="15">
        <v>39900</v>
      </c>
      <c r="S20" s="16">
        <v>82433400</v>
      </c>
      <c r="T20" s="17" t="s">
        <v>71</v>
      </c>
      <c r="U20" s="17" t="s">
        <v>70</v>
      </c>
      <c r="V20" s="8">
        <f>VLOOKUP(D20,[2]Sheet1!$B$8:$AC$187,12,0)</f>
        <v>1750</v>
      </c>
      <c r="W20" s="8"/>
      <c r="X20" s="8">
        <f>VLOOKUP(D20,[2]Sheet1!$B$8:$AC$187,14,0)</f>
        <v>60</v>
      </c>
      <c r="Y20" s="8"/>
      <c r="Z20" s="8"/>
      <c r="AA20" s="8"/>
      <c r="AB20" s="8"/>
      <c r="AC20" s="8">
        <f>VLOOKUP(D20,[2]Sheet1!$B$8:$AC$187,19,0)</f>
        <v>170</v>
      </c>
      <c r="AD20" s="8"/>
      <c r="AE20" s="8">
        <f>VLOOKUP(D20,[2]Sheet1!$B$8:$AC$187,21,0)</f>
        <v>30</v>
      </c>
      <c r="AF20" s="8">
        <f>VLOOKUP(D20,[2]Sheet1!$B$8:$AC$187,22,0)</f>
        <v>50.000000000000007</v>
      </c>
      <c r="AG20" s="8"/>
      <c r="AH20" s="8"/>
      <c r="AI20" s="8"/>
      <c r="AJ20" s="8"/>
      <c r="AK20" s="8">
        <f>VLOOKUP(D20,[2]Sheet1!$B$8:$AC$187,27,0)</f>
        <v>6</v>
      </c>
      <c r="AL20" s="8"/>
      <c r="AM20" s="7">
        <v>1</v>
      </c>
      <c r="AN20" s="1">
        <v>9</v>
      </c>
    </row>
    <row r="21" spans="1:40" ht="38.4" x14ac:dyDescent="0.3">
      <c r="A21" s="7">
        <v>18</v>
      </c>
      <c r="B21" s="7" t="str">
        <f t="shared" si="0"/>
        <v>013</v>
      </c>
      <c r="C21" s="13" t="s">
        <v>114</v>
      </c>
      <c r="D21" s="13" t="s">
        <v>115</v>
      </c>
      <c r="E21" s="13" t="s">
        <v>116</v>
      </c>
      <c r="F21" s="13" t="s">
        <v>113</v>
      </c>
      <c r="G21" s="13" t="s">
        <v>117</v>
      </c>
      <c r="H21" s="13" t="s">
        <v>118</v>
      </c>
      <c r="I21" s="13" t="s">
        <v>119</v>
      </c>
      <c r="J21" s="13" t="s">
        <v>120</v>
      </c>
      <c r="K21" s="13">
        <v>4</v>
      </c>
      <c r="L21" s="13" t="s">
        <v>28</v>
      </c>
      <c r="M21" s="14" t="s">
        <v>121</v>
      </c>
      <c r="N21" s="13" t="s">
        <v>68</v>
      </c>
      <c r="O21" s="13" t="s">
        <v>30</v>
      </c>
      <c r="P21" s="13" t="s">
        <v>44</v>
      </c>
      <c r="Q21" s="15">
        <v>282</v>
      </c>
      <c r="R21" s="15">
        <v>12600</v>
      </c>
      <c r="S21" s="16">
        <v>3553200</v>
      </c>
      <c r="T21" s="17" t="s">
        <v>71</v>
      </c>
      <c r="U21" s="17" t="s">
        <v>70</v>
      </c>
      <c r="V21" s="8">
        <f>VLOOKUP(D21,[2]Sheet1!$B$8:$AC$187,12,0)</f>
        <v>175</v>
      </c>
      <c r="W21" s="8"/>
      <c r="X21" s="8">
        <f>VLOOKUP(D21,[2]Sheet1!$B$8:$AC$187,14,0)</f>
        <v>57</v>
      </c>
      <c r="Y21" s="8"/>
      <c r="Z21" s="8"/>
      <c r="AA21" s="8"/>
      <c r="AB21" s="8"/>
      <c r="AC21" s="8"/>
      <c r="AD21" s="8"/>
      <c r="AE21" s="8"/>
      <c r="AF21" s="8">
        <f>VLOOKUP(D21,[2]Sheet1!$B$8:$AC$187,22,0)</f>
        <v>50.000000000000007</v>
      </c>
      <c r="AG21" s="8"/>
      <c r="AH21" s="8"/>
      <c r="AI21" s="8"/>
      <c r="AJ21" s="8"/>
      <c r="AK21" s="8"/>
      <c r="AL21" s="8"/>
      <c r="AM21" s="7">
        <v>1</v>
      </c>
      <c r="AN21" s="1">
        <v>10</v>
      </c>
    </row>
    <row r="22" spans="1:40" ht="38.4" x14ac:dyDescent="0.3">
      <c r="A22" s="7">
        <v>19</v>
      </c>
      <c r="B22" s="7" t="str">
        <f t="shared" si="0"/>
        <v>042</v>
      </c>
      <c r="C22" s="13" t="s">
        <v>307</v>
      </c>
      <c r="D22" s="13" t="s">
        <v>308</v>
      </c>
      <c r="E22" s="13" t="s">
        <v>309</v>
      </c>
      <c r="F22" s="13" t="s">
        <v>310</v>
      </c>
      <c r="G22" s="13" t="s">
        <v>311</v>
      </c>
      <c r="H22" s="13" t="s">
        <v>312</v>
      </c>
      <c r="I22" s="13" t="s">
        <v>313</v>
      </c>
      <c r="J22" s="13" t="s">
        <v>314</v>
      </c>
      <c r="K22" s="13">
        <v>4</v>
      </c>
      <c r="L22" s="13" t="s">
        <v>42</v>
      </c>
      <c r="M22" s="14" t="s">
        <v>315</v>
      </c>
      <c r="N22" s="13" t="s">
        <v>68</v>
      </c>
      <c r="O22" s="13" t="s">
        <v>30</v>
      </c>
      <c r="P22" s="13" t="s">
        <v>44</v>
      </c>
      <c r="Q22" s="15">
        <v>5062</v>
      </c>
      <c r="R22" s="15">
        <v>54999</v>
      </c>
      <c r="S22" s="16">
        <v>278404938</v>
      </c>
      <c r="T22" s="17" t="s">
        <v>71</v>
      </c>
      <c r="U22" s="17" t="s">
        <v>70</v>
      </c>
      <c r="V22" s="8">
        <f>VLOOKUP(D22,[2]Sheet1!$B$8:$AC$187,12,0)</f>
        <v>4600</v>
      </c>
      <c r="W22" s="8">
        <f>VLOOKUP(D22,[2]Sheet1!$B$8:$AC$187,13,0)</f>
        <v>100</v>
      </c>
      <c r="X22" s="8">
        <f>VLOOKUP(D22,[2]Sheet1!$B$8:$AC$187,14,0)</f>
        <v>140</v>
      </c>
      <c r="Y22" s="8"/>
      <c r="Z22" s="8"/>
      <c r="AA22" s="8"/>
      <c r="AB22" s="8"/>
      <c r="AC22" s="8">
        <f>VLOOKUP(D22,[2]Sheet1!$B$8:$AC$187,19,0)</f>
        <v>70</v>
      </c>
      <c r="AD22" s="8"/>
      <c r="AE22" s="8">
        <f>VLOOKUP(D22,[2]Sheet1!$B$8:$AC$187,21,0)</f>
        <v>60</v>
      </c>
      <c r="AF22" s="8">
        <f>VLOOKUP(D22,[2]Sheet1!$B$8:$AC$187,22,0)</f>
        <v>20</v>
      </c>
      <c r="AG22" s="8"/>
      <c r="AH22" s="8"/>
      <c r="AI22" s="8"/>
      <c r="AJ22" s="8">
        <f>VLOOKUP(D22,[2]Sheet1!$B$8:$AC$187,26,0)</f>
        <v>22</v>
      </c>
      <c r="AK22" s="8">
        <f>VLOOKUP(D22,[2]Sheet1!$B$8:$AC$187,27,0)</f>
        <v>50</v>
      </c>
      <c r="AL22" s="8"/>
      <c r="AM22" s="7">
        <v>1</v>
      </c>
      <c r="AN22" s="1">
        <v>10</v>
      </c>
    </row>
    <row r="23" spans="1:40" ht="38.4" x14ac:dyDescent="0.3">
      <c r="A23" s="7">
        <v>20</v>
      </c>
      <c r="B23" s="7" t="str">
        <f t="shared" si="0"/>
        <v>082</v>
      </c>
      <c r="C23" s="13" t="s">
        <v>576</v>
      </c>
      <c r="D23" s="13" t="s">
        <v>577</v>
      </c>
      <c r="E23" s="13" t="s">
        <v>578</v>
      </c>
      <c r="F23" s="13" t="s">
        <v>579</v>
      </c>
      <c r="G23" s="13" t="s">
        <v>580</v>
      </c>
      <c r="H23" s="13" t="s">
        <v>39</v>
      </c>
      <c r="I23" s="13" t="s">
        <v>40</v>
      </c>
      <c r="J23" s="13" t="s">
        <v>581</v>
      </c>
      <c r="K23" s="13">
        <v>4</v>
      </c>
      <c r="L23" s="13" t="s">
        <v>28</v>
      </c>
      <c r="M23" s="14" t="s">
        <v>582</v>
      </c>
      <c r="N23" s="13" t="s">
        <v>68</v>
      </c>
      <c r="O23" s="13" t="s">
        <v>30</v>
      </c>
      <c r="P23" s="13" t="s">
        <v>69</v>
      </c>
      <c r="Q23" s="15">
        <v>2405</v>
      </c>
      <c r="R23" s="15">
        <v>84000</v>
      </c>
      <c r="S23" s="16">
        <v>202020000</v>
      </c>
      <c r="T23" s="17" t="s">
        <v>71</v>
      </c>
      <c r="U23" s="17" t="s">
        <v>70</v>
      </c>
      <c r="V23" s="8">
        <f>VLOOKUP(D23,[2]Sheet1!$B$8:$AC$187,12,0)</f>
        <v>1200</v>
      </c>
      <c r="W23" s="8">
        <f>VLOOKUP(D23,[2]Sheet1!$B$8:$AC$187,13,0)</f>
        <v>600</v>
      </c>
      <c r="X23" s="8">
        <f>VLOOKUP(D23,[2]Sheet1!$B$8:$AC$187,14,0)</f>
        <v>265</v>
      </c>
      <c r="Y23" s="8"/>
      <c r="Z23" s="8"/>
      <c r="AA23" s="8">
        <f>VLOOKUP(D23,[2]Sheet1!$B$8:$AC$187,17,0)</f>
        <v>140</v>
      </c>
      <c r="AB23" s="8"/>
      <c r="AC23" s="8"/>
      <c r="AD23" s="8"/>
      <c r="AE23" s="8">
        <f>VLOOKUP(D23,[2]Sheet1!$B$8:$AC$187,21,0)</f>
        <v>150</v>
      </c>
      <c r="AF23" s="8"/>
      <c r="AG23" s="8"/>
      <c r="AH23" s="8"/>
      <c r="AI23" s="8"/>
      <c r="AJ23" s="8"/>
      <c r="AK23" s="8">
        <f>VLOOKUP(D23,[2]Sheet1!$B$8:$AC$187,27,0)</f>
        <v>50</v>
      </c>
      <c r="AL23" s="8"/>
      <c r="AM23" s="7">
        <v>1</v>
      </c>
      <c r="AN23" s="1">
        <v>10</v>
      </c>
    </row>
    <row r="24" spans="1:40" ht="57.6" x14ac:dyDescent="0.3">
      <c r="A24" s="7">
        <v>21</v>
      </c>
      <c r="B24" s="7" t="str">
        <f t="shared" si="0"/>
        <v>084</v>
      </c>
      <c r="C24" s="13" t="s">
        <v>590</v>
      </c>
      <c r="D24" s="13" t="s">
        <v>591</v>
      </c>
      <c r="E24" s="13" t="s">
        <v>592</v>
      </c>
      <c r="F24" s="13" t="s">
        <v>593</v>
      </c>
      <c r="G24" s="13" t="s">
        <v>594</v>
      </c>
      <c r="H24" s="13" t="s">
        <v>39</v>
      </c>
      <c r="I24" s="13" t="s">
        <v>40</v>
      </c>
      <c r="J24" s="13" t="s">
        <v>595</v>
      </c>
      <c r="K24" s="13">
        <v>4</v>
      </c>
      <c r="L24" s="13" t="s">
        <v>28</v>
      </c>
      <c r="M24" s="14">
        <v>893110059024</v>
      </c>
      <c r="N24" s="13" t="s">
        <v>68</v>
      </c>
      <c r="O24" s="13" t="s">
        <v>30</v>
      </c>
      <c r="P24" s="13" t="s">
        <v>69</v>
      </c>
      <c r="Q24" s="15">
        <v>920</v>
      </c>
      <c r="R24" s="15">
        <v>15000</v>
      </c>
      <c r="S24" s="16">
        <v>13800000</v>
      </c>
      <c r="T24" s="17" t="s">
        <v>71</v>
      </c>
      <c r="U24" s="17" t="s">
        <v>70</v>
      </c>
      <c r="V24" s="8"/>
      <c r="W24" s="8"/>
      <c r="X24" s="8"/>
      <c r="Y24" s="8">
        <f>VLOOKUP(D24,[2]Sheet1!$B$8:$AC$187,15,0)</f>
        <v>820</v>
      </c>
      <c r="Z24" s="8"/>
      <c r="AA24" s="8"/>
      <c r="AB24" s="8"/>
      <c r="AC24" s="8"/>
      <c r="AD24" s="8"/>
      <c r="AE24" s="8">
        <f>VLOOKUP(D24,[2]Sheet1!$B$8:$AC$187,21,0)</f>
        <v>100</v>
      </c>
      <c r="AF24" s="8"/>
      <c r="AG24" s="8"/>
      <c r="AH24" s="8"/>
      <c r="AI24" s="8"/>
      <c r="AJ24" s="8"/>
      <c r="AK24" s="8"/>
      <c r="AL24" s="8"/>
      <c r="AM24" s="7">
        <v>1</v>
      </c>
      <c r="AN24" s="1">
        <v>10</v>
      </c>
    </row>
    <row r="25" spans="1:40" ht="57.6" x14ac:dyDescent="0.3">
      <c r="A25" s="7">
        <v>22</v>
      </c>
      <c r="B25" s="7" t="str">
        <f t="shared" si="0"/>
        <v>112</v>
      </c>
      <c r="C25" s="13" t="s">
        <v>700</v>
      </c>
      <c r="D25" s="13" t="s">
        <v>701</v>
      </c>
      <c r="E25" s="13" t="s">
        <v>702</v>
      </c>
      <c r="F25" s="13" t="s">
        <v>703</v>
      </c>
      <c r="G25" s="13" t="s">
        <v>704</v>
      </c>
      <c r="H25" s="13" t="s">
        <v>39</v>
      </c>
      <c r="I25" s="13" t="s">
        <v>40</v>
      </c>
      <c r="J25" s="13" t="s">
        <v>679</v>
      </c>
      <c r="K25" s="13">
        <v>4</v>
      </c>
      <c r="L25" s="13" t="s">
        <v>28</v>
      </c>
      <c r="M25" s="14" t="s">
        <v>705</v>
      </c>
      <c r="N25" s="13" t="s">
        <v>68</v>
      </c>
      <c r="O25" s="13" t="s">
        <v>30</v>
      </c>
      <c r="P25" s="13" t="s">
        <v>44</v>
      </c>
      <c r="Q25" s="15">
        <v>620</v>
      </c>
      <c r="R25" s="15">
        <v>29400</v>
      </c>
      <c r="S25" s="16">
        <v>18228000</v>
      </c>
      <c r="T25" s="17" t="s">
        <v>71</v>
      </c>
      <c r="U25" s="17" t="s">
        <v>70</v>
      </c>
      <c r="V25" s="8">
        <f>VLOOKUP(D25,[2]Sheet1!$B$8:$AC$187,12,0)</f>
        <v>70</v>
      </c>
      <c r="W25" s="8">
        <f>VLOOKUP(D25,[2]Sheet1!$B$8:$AC$187,13,0)</f>
        <v>250</v>
      </c>
      <c r="X25" s="8">
        <f>VLOOKUP(D25,[2]Sheet1!$B$8:$AC$187,14,0)</f>
        <v>130</v>
      </c>
      <c r="Y25" s="8"/>
      <c r="Z25" s="8"/>
      <c r="AA25" s="8">
        <f>VLOOKUP(D25,[2]Sheet1!$B$8:$AC$187,17,0)</f>
        <v>20</v>
      </c>
      <c r="AB25" s="8"/>
      <c r="AC25" s="8">
        <f>VLOOKUP(D25,[2]Sheet1!$B$8:$AC$187,19,0)</f>
        <v>50</v>
      </c>
      <c r="AD25" s="8"/>
      <c r="AE25" s="8">
        <f>VLOOKUP(D25,[2]Sheet1!$B$8:$AC$187,21,0)</f>
        <v>50</v>
      </c>
      <c r="AF25" s="8">
        <f>VLOOKUP(D25,[2]Sheet1!$B$8:$AC$187,22,0)</f>
        <v>50.000000000000007</v>
      </c>
      <c r="AG25" s="8"/>
      <c r="AH25" s="8"/>
      <c r="AI25" s="8"/>
      <c r="AJ25" s="8"/>
      <c r="AK25" s="8"/>
      <c r="AL25" s="8"/>
      <c r="AM25" s="7">
        <v>1</v>
      </c>
      <c r="AN25" s="1">
        <v>10</v>
      </c>
    </row>
    <row r="26" spans="1:40" ht="38.4" x14ac:dyDescent="0.3">
      <c r="A26" s="7">
        <v>23</v>
      </c>
      <c r="B26" s="7" t="str">
        <f t="shared" si="0"/>
        <v>146</v>
      </c>
      <c r="C26" s="13" t="s">
        <v>857</v>
      </c>
      <c r="D26" s="13" t="s">
        <v>858</v>
      </c>
      <c r="E26" s="13" t="s">
        <v>859</v>
      </c>
      <c r="F26" s="13" t="s">
        <v>860</v>
      </c>
      <c r="G26" s="13" t="s">
        <v>861</v>
      </c>
      <c r="H26" s="13" t="s">
        <v>25</v>
      </c>
      <c r="I26" s="13" t="s">
        <v>862</v>
      </c>
      <c r="J26" s="13" t="s">
        <v>863</v>
      </c>
      <c r="K26" s="13">
        <v>4</v>
      </c>
      <c r="L26" s="13" t="s">
        <v>42</v>
      </c>
      <c r="M26" s="14" t="s">
        <v>864</v>
      </c>
      <c r="N26" s="13" t="s">
        <v>68</v>
      </c>
      <c r="O26" s="13" t="s">
        <v>30</v>
      </c>
      <c r="P26" s="13" t="s">
        <v>44</v>
      </c>
      <c r="Q26" s="15">
        <v>1400</v>
      </c>
      <c r="R26" s="15">
        <v>150000</v>
      </c>
      <c r="S26" s="16">
        <v>210000000</v>
      </c>
      <c r="T26" s="17" t="s">
        <v>71</v>
      </c>
      <c r="U26" s="17" t="s">
        <v>70</v>
      </c>
      <c r="V26" s="8">
        <f>VLOOKUP(D26,[2]Sheet1!$B$8:$AC$187,12,0)</f>
        <v>1400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7">
        <v>1</v>
      </c>
      <c r="AN26" s="1">
        <v>10</v>
      </c>
    </row>
    <row r="27" spans="1:40" ht="38.4" x14ac:dyDescent="0.3">
      <c r="A27" s="7">
        <v>24</v>
      </c>
      <c r="B27" s="7" t="str">
        <f t="shared" si="0"/>
        <v>087</v>
      </c>
      <c r="C27" s="13" t="s">
        <v>596</v>
      </c>
      <c r="D27" s="13" t="s">
        <v>597</v>
      </c>
      <c r="E27" s="13" t="s">
        <v>598</v>
      </c>
      <c r="F27" s="13" t="s">
        <v>599</v>
      </c>
      <c r="G27" s="13" t="s">
        <v>600</v>
      </c>
      <c r="H27" s="13" t="s">
        <v>25</v>
      </c>
      <c r="I27" s="13" t="s">
        <v>601</v>
      </c>
      <c r="J27" s="13" t="s">
        <v>602</v>
      </c>
      <c r="K27" s="13">
        <v>2</v>
      </c>
      <c r="L27" s="13" t="s">
        <v>47</v>
      </c>
      <c r="M27" s="14" t="s">
        <v>603</v>
      </c>
      <c r="N27" s="13" t="s">
        <v>604</v>
      </c>
      <c r="O27" s="13" t="s">
        <v>605</v>
      </c>
      <c r="P27" s="13" t="s">
        <v>31</v>
      </c>
      <c r="Q27" s="15">
        <v>1122300</v>
      </c>
      <c r="R27" s="15">
        <v>1050</v>
      </c>
      <c r="S27" s="16">
        <v>1178415000</v>
      </c>
      <c r="T27" s="17" t="s">
        <v>607</v>
      </c>
      <c r="U27" s="17" t="s">
        <v>606</v>
      </c>
      <c r="V27" s="8"/>
      <c r="W27" s="8"/>
      <c r="X27" s="8">
        <f>VLOOKUP(D27,[2]Sheet1!$B$8:$AC$187,14,0)</f>
        <v>408300</v>
      </c>
      <c r="Y27" s="8"/>
      <c r="Z27" s="8">
        <f>VLOOKUP(D27,[2]Sheet1!$B$8:$AC$187,16,0)</f>
        <v>35000</v>
      </c>
      <c r="AA27" s="8">
        <f>VLOOKUP(D27,[2]Sheet1!$B$8:$AC$187,17,0)</f>
        <v>85000</v>
      </c>
      <c r="AB27" s="8"/>
      <c r="AC27" s="8">
        <f>VLOOKUP(D27,[2]Sheet1!$B$8:$AC$187,19,0)</f>
        <v>100000</v>
      </c>
      <c r="AD27" s="8"/>
      <c r="AE27" s="8">
        <f>VLOOKUP(D27,[2]Sheet1!$B$8:$AC$187,21,0)</f>
        <v>30000</v>
      </c>
      <c r="AF27" s="8">
        <f>VLOOKUP(D27,[2]Sheet1!$B$8:$AC$187,22,0)</f>
        <v>13000</v>
      </c>
      <c r="AG27" s="8"/>
      <c r="AH27" s="8"/>
      <c r="AI27" s="8">
        <f>VLOOKUP(D27,[2]Sheet1!$B$8:$AC$187,25,0)</f>
        <v>40000</v>
      </c>
      <c r="AJ27" s="8">
        <f>VLOOKUP(D27,[2]Sheet1!$B$8:$AC$187,26,0)</f>
        <v>256000</v>
      </c>
      <c r="AK27" s="8">
        <f>VLOOKUP(D27,[2]Sheet1!$B$8:$AC$187,27,0)</f>
        <v>85000</v>
      </c>
      <c r="AL27" s="8">
        <f>VLOOKUP(D27,[2]Sheet1!$B$8:$AC$187,28,0)</f>
        <v>70000</v>
      </c>
      <c r="AM27" s="7">
        <v>1</v>
      </c>
      <c r="AN27" s="1">
        <v>10</v>
      </c>
    </row>
    <row r="28" spans="1:40" ht="38.4" x14ac:dyDescent="0.3">
      <c r="A28" s="7">
        <v>25</v>
      </c>
      <c r="B28" s="7" t="str">
        <f t="shared" si="0"/>
        <v>014</v>
      </c>
      <c r="C28" s="13" t="s">
        <v>122</v>
      </c>
      <c r="D28" s="13" t="s">
        <v>123</v>
      </c>
      <c r="E28" s="13" t="s">
        <v>124</v>
      </c>
      <c r="F28" s="13" t="s">
        <v>125</v>
      </c>
      <c r="G28" s="13" t="s">
        <v>126</v>
      </c>
      <c r="H28" s="13" t="s">
        <v>25</v>
      </c>
      <c r="I28" s="13" t="s">
        <v>127</v>
      </c>
      <c r="J28" s="13" t="s">
        <v>128</v>
      </c>
      <c r="K28" s="13">
        <v>4</v>
      </c>
      <c r="L28" s="13" t="s">
        <v>28</v>
      </c>
      <c r="M28" s="14">
        <v>893115758824</v>
      </c>
      <c r="N28" s="13" t="s">
        <v>129</v>
      </c>
      <c r="O28" s="13" t="s">
        <v>30</v>
      </c>
      <c r="P28" s="13" t="s">
        <v>31</v>
      </c>
      <c r="Q28" s="15">
        <v>59000</v>
      </c>
      <c r="R28" s="15">
        <v>7000</v>
      </c>
      <c r="S28" s="16">
        <v>413000000</v>
      </c>
      <c r="T28" s="17" t="s">
        <v>131</v>
      </c>
      <c r="U28" s="17" t="s">
        <v>130</v>
      </c>
      <c r="V28" s="8">
        <f>VLOOKUP(D28,[2]Sheet1!$B$8:$AC$187,12,0)</f>
        <v>58000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>
        <f>VLOOKUP(D28,[2]Sheet1!$B$8:$AC$187,27,0)</f>
        <v>1000</v>
      </c>
      <c r="AL28" s="8"/>
      <c r="AM28" s="7">
        <v>1</v>
      </c>
      <c r="AN28" s="1">
        <v>10</v>
      </c>
    </row>
    <row r="29" spans="1:40" ht="57.6" x14ac:dyDescent="0.3">
      <c r="A29" s="7">
        <v>26</v>
      </c>
      <c r="B29" s="7" t="str">
        <f t="shared" si="0"/>
        <v>135</v>
      </c>
      <c r="C29" s="13" t="s">
        <v>800</v>
      </c>
      <c r="D29" s="13" t="s">
        <v>801</v>
      </c>
      <c r="E29" s="13" t="s">
        <v>802</v>
      </c>
      <c r="F29" s="13" t="s">
        <v>803</v>
      </c>
      <c r="G29" s="13" t="s">
        <v>224</v>
      </c>
      <c r="H29" s="13" t="s">
        <v>39</v>
      </c>
      <c r="I29" s="13" t="s">
        <v>90</v>
      </c>
      <c r="J29" s="13" t="s">
        <v>91</v>
      </c>
      <c r="K29" s="13">
        <v>2</v>
      </c>
      <c r="L29" s="13" t="s">
        <v>42</v>
      </c>
      <c r="M29" s="14" t="s">
        <v>804</v>
      </c>
      <c r="N29" s="13" t="s">
        <v>805</v>
      </c>
      <c r="O29" s="13" t="s">
        <v>30</v>
      </c>
      <c r="P29" s="13" t="s">
        <v>69</v>
      </c>
      <c r="Q29" s="15">
        <v>35000</v>
      </c>
      <c r="R29" s="15">
        <v>45965</v>
      </c>
      <c r="S29" s="16">
        <v>1608775000</v>
      </c>
      <c r="T29" s="17" t="s">
        <v>807</v>
      </c>
      <c r="U29" s="17" t="s">
        <v>806</v>
      </c>
      <c r="V29" s="8">
        <f>VLOOKUP(D29,[2]Sheet1!$B$8:$AC$187,12,0)</f>
        <v>35000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7">
        <v>1</v>
      </c>
      <c r="AN29" s="1">
        <v>11</v>
      </c>
    </row>
    <row r="30" spans="1:40" ht="28.8" x14ac:dyDescent="0.3">
      <c r="A30" s="7">
        <v>27</v>
      </c>
      <c r="B30" s="7" t="str">
        <f t="shared" si="0"/>
        <v>037</v>
      </c>
      <c r="C30" s="13" t="s">
        <v>288</v>
      </c>
      <c r="D30" s="13" t="s">
        <v>289</v>
      </c>
      <c r="E30" s="13" t="s">
        <v>290</v>
      </c>
      <c r="F30" s="13" t="s">
        <v>291</v>
      </c>
      <c r="G30" s="13" t="s">
        <v>292</v>
      </c>
      <c r="H30" s="13" t="s">
        <v>25</v>
      </c>
      <c r="I30" s="13" t="s">
        <v>199</v>
      </c>
      <c r="J30" s="13" t="s">
        <v>293</v>
      </c>
      <c r="K30" s="13">
        <v>1</v>
      </c>
      <c r="L30" s="13" t="s">
        <v>55</v>
      </c>
      <c r="M30" s="14">
        <v>599112027923</v>
      </c>
      <c r="N30" s="13" t="s">
        <v>294</v>
      </c>
      <c r="O30" s="13" t="s">
        <v>58</v>
      </c>
      <c r="P30" s="13" t="s">
        <v>31</v>
      </c>
      <c r="Q30" s="15">
        <v>224400</v>
      </c>
      <c r="R30" s="15">
        <v>1260</v>
      </c>
      <c r="S30" s="16">
        <v>282744000</v>
      </c>
      <c r="T30" s="17" t="s">
        <v>296</v>
      </c>
      <c r="U30" s="17" t="s">
        <v>295</v>
      </c>
      <c r="V30" s="8">
        <f>VLOOKUP(D30,[2]Sheet1!$B$8:$AC$187,12,0)</f>
        <v>105000</v>
      </c>
      <c r="W30" s="8">
        <f>VLOOKUP(D30,[2]Sheet1!$B$8:$AC$187,13,0)</f>
        <v>1600</v>
      </c>
      <c r="X30" s="8">
        <f>VLOOKUP(D30,[2]Sheet1!$B$8:$AC$187,14,0)</f>
        <v>12600</v>
      </c>
      <c r="Y30" s="8">
        <f>VLOOKUP(D30,[2]Sheet1!$B$8:$AC$187,15,0)</f>
        <v>2200</v>
      </c>
      <c r="Z30" s="8"/>
      <c r="AA30" s="8">
        <f>VLOOKUP(D30,[2]Sheet1!$B$8:$AC$187,17,0)</f>
        <v>9500</v>
      </c>
      <c r="AB30" s="8"/>
      <c r="AC30" s="8">
        <f>VLOOKUP(D30,[2]Sheet1!$B$8:$AC$187,19,0)</f>
        <v>7000</v>
      </c>
      <c r="AD30" s="8"/>
      <c r="AE30" s="8">
        <f>VLOOKUP(D30,[2]Sheet1!$B$8:$AC$187,21,0)</f>
        <v>8500</v>
      </c>
      <c r="AF30" s="8">
        <f>VLOOKUP(D30,[2]Sheet1!$B$8:$AC$187,22,0)</f>
        <v>7900</v>
      </c>
      <c r="AG30" s="8">
        <f>VLOOKUP(D30,[2]Sheet1!$B$8:$AC$187,23,0)</f>
        <v>3600</v>
      </c>
      <c r="AH30" s="8">
        <f>VLOOKUP(D30,[2]Sheet1!$B$8:$AC$187,24,0)</f>
        <v>46000</v>
      </c>
      <c r="AI30" s="8">
        <f>VLOOKUP(D30,[2]Sheet1!$B$8:$AC$187,25,0)</f>
        <v>2000</v>
      </c>
      <c r="AJ30" s="8">
        <f>VLOOKUP(D30,[2]Sheet1!$B$8:$AC$187,26,0)</f>
        <v>10500</v>
      </c>
      <c r="AK30" s="8">
        <f>VLOOKUP(D30,[2]Sheet1!$B$8:$AC$187,27,0)</f>
        <v>5000</v>
      </c>
      <c r="AL30" s="8">
        <f>VLOOKUP(D30,[2]Sheet1!$B$8:$AC$187,28,0)</f>
        <v>3000</v>
      </c>
      <c r="AM30" s="7">
        <v>1</v>
      </c>
      <c r="AN30" s="1">
        <v>12</v>
      </c>
    </row>
    <row r="31" spans="1:40" ht="38.4" x14ac:dyDescent="0.3">
      <c r="A31" s="7">
        <v>28</v>
      </c>
      <c r="B31" s="7" t="str">
        <f t="shared" si="0"/>
        <v>048</v>
      </c>
      <c r="C31" s="13" t="s">
        <v>354</v>
      </c>
      <c r="D31" s="13" t="s">
        <v>355</v>
      </c>
      <c r="E31" s="13" t="s">
        <v>356</v>
      </c>
      <c r="F31" s="13" t="s">
        <v>357</v>
      </c>
      <c r="G31" s="13" t="s">
        <v>358</v>
      </c>
      <c r="H31" s="13" t="s">
        <v>359</v>
      </c>
      <c r="I31" s="13" t="s">
        <v>360</v>
      </c>
      <c r="J31" s="13" t="s">
        <v>361</v>
      </c>
      <c r="K31" s="13">
        <v>1</v>
      </c>
      <c r="L31" s="13" t="s">
        <v>28</v>
      </c>
      <c r="M31" s="14" t="s">
        <v>362</v>
      </c>
      <c r="N31" s="13" t="s">
        <v>363</v>
      </c>
      <c r="O31" s="13" t="s">
        <v>80</v>
      </c>
      <c r="P31" s="13" t="s">
        <v>44</v>
      </c>
      <c r="Q31" s="15">
        <v>8895</v>
      </c>
      <c r="R31" s="15">
        <v>57750</v>
      </c>
      <c r="S31" s="16">
        <v>513686250</v>
      </c>
      <c r="T31" s="17" t="s">
        <v>296</v>
      </c>
      <c r="U31" s="17" t="s">
        <v>295</v>
      </c>
      <c r="V31" s="8">
        <f>VLOOKUP(D31,[2]Sheet1!$B$8:$AC$187,12,0)</f>
        <v>1750</v>
      </c>
      <c r="W31" s="8">
        <f>VLOOKUP(D31,[2]Sheet1!$B$8:$AC$187,13,0)</f>
        <v>3200</v>
      </c>
      <c r="X31" s="8">
        <f>VLOOKUP(D31,[2]Sheet1!$B$8:$AC$187,14,0)</f>
        <v>695</v>
      </c>
      <c r="Y31" s="8"/>
      <c r="Z31" s="8"/>
      <c r="AA31" s="8">
        <f>VLOOKUP(D31,[2]Sheet1!$B$8:$AC$187,17,0)</f>
        <v>500</v>
      </c>
      <c r="AB31" s="8"/>
      <c r="AC31" s="8">
        <f>VLOOKUP(D31,[2]Sheet1!$B$8:$AC$187,19,0)</f>
        <v>520</v>
      </c>
      <c r="AD31" s="8"/>
      <c r="AE31" s="8">
        <f>VLOOKUP(D31,[2]Sheet1!$B$8:$AC$187,21,0)</f>
        <v>450</v>
      </c>
      <c r="AF31" s="8">
        <f>VLOOKUP(D31,[2]Sheet1!$B$8:$AC$187,22,0)</f>
        <v>500</v>
      </c>
      <c r="AG31" s="8"/>
      <c r="AH31" s="8"/>
      <c r="AI31" s="8"/>
      <c r="AJ31" s="8">
        <f>VLOOKUP(D31,[2]Sheet1!$B$8:$AC$187,26,0)</f>
        <v>980</v>
      </c>
      <c r="AK31" s="8">
        <f>VLOOKUP(D31,[2]Sheet1!$B$8:$AC$187,27,0)</f>
        <v>300</v>
      </c>
      <c r="AL31" s="8"/>
      <c r="AM31" s="7">
        <v>2</v>
      </c>
      <c r="AN31" s="1">
        <v>12</v>
      </c>
    </row>
    <row r="32" spans="1:40" ht="48" x14ac:dyDescent="0.3">
      <c r="A32" s="7">
        <v>29</v>
      </c>
      <c r="B32" s="7" t="str">
        <f t="shared" si="0"/>
        <v>098</v>
      </c>
      <c r="C32" s="13" t="s">
        <v>662</v>
      </c>
      <c r="D32" s="13" t="s">
        <v>663</v>
      </c>
      <c r="E32" s="13" t="s">
        <v>664</v>
      </c>
      <c r="F32" s="13" t="s">
        <v>661</v>
      </c>
      <c r="G32" s="13" t="s">
        <v>208</v>
      </c>
      <c r="H32" s="13" t="s">
        <v>25</v>
      </c>
      <c r="I32" s="13" t="s">
        <v>665</v>
      </c>
      <c r="J32" s="13" t="s">
        <v>666</v>
      </c>
      <c r="K32" s="13">
        <v>2</v>
      </c>
      <c r="L32" s="13" t="s">
        <v>28</v>
      </c>
      <c r="M32" s="14" t="s">
        <v>667</v>
      </c>
      <c r="N32" s="13" t="s">
        <v>668</v>
      </c>
      <c r="O32" s="13" t="s">
        <v>30</v>
      </c>
      <c r="P32" s="13" t="s">
        <v>31</v>
      </c>
      <c r="Q32" s="15">
        <v>1673500</v>
      </c>
      <c r="R32" s="15">
        <v>1068</v>
      </c>
      <c r="S32" s="16">
        <v>1787298000</v>
      </c>
      <c r="T32" s="17" t="s">
        <v>670</v>
      </c>
      <c r="U32" s="17" t="s">
        <v>669</v>
      </c>
      <c r="V32" s="8"/>
      <c r="W32" s="8"/>
      <c r="X32" s="8">
        <f>VLOOKUP(D32,[2]Sheet1!$B$8:$AC$187,14,0)</f>
        <v>116200</v>
      </c>
      <c r="Y32" s="8"/>
      <c r="Z32" s="8">
        <f>VLOOKUP(D32,[2]Sheet1!$B$8:$AC$187,16,0)</f>
        <v>60000</v>
      </c>
      <c r="AA32" s="8">
        <f>VLOOKUP(D32,[2]Sheet1!$B$8:$AC$187,17,0)</f>
        <v>360000</v>
      </c>
      <c r="AB32" s="8">
        <f>VLOOKUP(D32,[2]Sheet1!$B$8:$AC$187,18,0)</f>
        <v>104000</v>
      </c>
      <c r="AC32" s="8"/>
      <c r="AD32" s="8"/>
      <c r="AE32" s="8">
        <f>VLOOKUP(D32,[2]Sheet1!$B$8:$AC$187,21,0)</f>
        <v>300000</v>
      </c>
      <c r="AF32" s="8"/>
      <c r="AG32" s="8"/>
      <c r="AH32" s="8"/>
      <c r="AI32" s="8"/>
      <c r="AJ32" s="8">
        <f>VLOOKUP(D32,[2]Sheet1!$B$8:$AC$187,26,0)</f>
        <v>583300</v>
      </c>
      <c r="AK32" s="8"/>
      <c r="AL32" s="8">
        <f>VLOOKUP(D32,[2]Sheet1!$B$8:$AC$187,28,0)</f>
        <v>150000</v>
      </c>
      <c r="AM32" s="7">
        <v>1</v>
      </c>
      <c r="AN32" s="1">
        <v>13</v>
      </c>
    </row>
    <row r="33" spans="1:40" ht="48" x14ac:dyDescent="0.3">
      <c r="A33" s="7">
        <v>30</v>
      </c>
      <c r="B33" s="7" t="str">
        <f t="shared" si="0"/>
        <v>171</v>
      </c>
      <c r="C33" s="13" t="s">
        <v>997</v>
      </c>
      <c r="D33" s="13" t="s">
        <v>998</v>
      </c>
      <c r="E33" s="13" t="s">
        <v>999</v>
      </c>
      <c r="F33" s="13" t="s">
        <v>1000</v>
      </c>
      <c r="G33" s="13" t="s">
        <v>1001</v>
      </c>
      <c r="H33" s="13" t="s">
        <v>25</v>
      </c>
      <c r="I33" s="13" t="s">
        <v>244</v>
      </c>
      <c r="J33" s="13" t="s">
        <v>1002</v>
      </c>
      <c r="K33" s="13">
        <v>2</v>
      </c>
      <c r="L33" s="13" t="s">
        <v>680</v>
      </c>
      <c r="M33" s="14" t="s">
        <v>1003</v>
      </c>
      <c r="N33" s="13" t="s">
        <v>1004</v>
      </c>
      <c r="O33" s="13" t="s">
        <v>1005</v>
      </c>
      <c r="P33" s="13" t="s">
        <v>31</v>
      </c>
      <c r="Q33" s="15">
        <v>46000</v>
      </c>
      <c r="R33" s="15">
        <v>39500</v>
      </c>
      <c r="S33" s="16">
        <v>1817000000</v>
      </c>
      <c r="T33" s="17" t="s">
        <v>1007</v>
      </c>
      <c r="U33" s="17" t="s">
        <v>1006</v>
      </c>
      <c r="V33" s="8">
        <f>VLOOKUP(D33,[2]Sheet1!$B$8:$AC$187,12,0)</f>
        <v>46000</v>
      </c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7">
        <v>1</v>
      </c>
      <c r="AN33" s="1">
        <v>14</v>
      </c>
    </row>
    <row r="34" spans="1:40" ht="57.6" x14ac:dyDescent="0.3">
      <c r="A34" s="7">
        <v>31</v>
      </c>
      <c r="B34" s="7" t="str">
        <f t="shared" si="0"/>
        <v>054</v>
      </c>
      <c r="C34" s="13" t="s">
        <v>375</v>
      </c>
      <c r="D34" s="13" t="s">
        <v>376</v>
      </c>
      <c r="E34" s="13" t="s">
        <v>377</v>
      </c>
      <c r="F34" s="13" t="s">
        <v>378</v>
      </c>
      <c r="G34" s="13" t="s">
        <v>379</v>
      </c>
      <c r="H34" s="13" t="s">
        <v>312</v>
      </c>
      <c r="I34" s="13" t="s">
        <v>40</v>
      </c>
      <c r="J34" s="13" t="s">
        <v>380</v>
      </c>
      <c r="K34" s="13">
        <v>4</v>
      </c>
      <c r="L34" s="13" t="s">
        <v>42</v>
      </c>
      <c r="M34" s="14" t="s">
        <v>381</v>
      </c>
      <c r="N34" s="13" t="s">
        <v>382</v>
      </c>
      <c r="O34" s="13" t="s">
        <v>30</v>
      </c>
      <c r="P34" s="13" t="s">
        <v>69</v>
      </c>
      <c r="Q34" s="15">
        <v>10700</v>
      </c>
      <c r="R34" s="15">
        <v>39900</v>
      </c>
      <c r="S34" s="16">
        <v>426930000</v>
      </c>
      <c r="T34" s="17" t="s">
        <v>384</v>
      </c>
      <c r="U34" s="17" t="s">
        <v>383</v>
      </c>
      <c r="V34" s="8">
        <f>VLOOKUP(D34,[2]Sheet1!$B$8:$AC$187,12,0)</f>
        <v>10700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7">
        <v>1</v>
      </c>
      <c r="AN34" s="1">
        <v>14</v>
      </c>
    </row>
    <row r="35" spans="1:40" ht="38.4" x14ac:dyDescent="0.3">
      <c r="A35" s="7">
        <v>32</v>
      </c>
      <c r="B35" s="7" t="str">
        <f t="shared" si="0"/>
        <v>157</v>
      </c>
      <c r="C35" s="13" t="s">
        <v>929</v>
      </c>
      <c r="D35" s="13" t="s">
        <v>930</v>
      </c>
      <c r="E35" s="13" t="s">
        <v>931</v>
      </c>
      <c r="F35" s="13" t="s">
        <v>925</v>
      </c>
      <c r="G35" s="13" t="s">
        <v>292</v>
      </c>
      <c r="H35" s="13" t="s">
        <v>25</v>
      </c>
      <c r="I35" s="13" t="s">
        <v>244</v>
      </c>
      <c r="J35" s="13" t="s">
        <v>932</v>
      </c>
      <c r="K35" s="13">
        <v>4</v>
      </c>
      <c r="L35" s="13" t="s">
        <v>28</v>
      </c>
      <c r="M35" s="14">
        <v>893110118500</v>
      </c>
      <c r="N35" s="13" t="s">
        <v>933</v>
      </c>
      <c r="O35" s="13" t="s">
        <v>30</v>
      </c>
      <c r="P35" s="13" t="s">
        <v>934</v>
      </c>
      <c r="Q35" s="15">
        <v>1174000</v>
      </c>
      <c r="R35" s="15">
        <v>1600</v>
      </c>
      <c r="S35" s="16">
        <v>1878400000</v>
      </c>
      <c r="T35" s="17" t="s">
        <v>936</v>
      </c>
      <c r="U35" s="17" t="s">
        <v>935</v>
      </c>
      <c r="V35" s="8">
        <f>VLOOKUP(D35,[2]Sheet1!$B$8:$AC$187,12,0)</f>
        <v>350000</v>
      </c>
      <c r="W35" s="8"/>
      <c r="X35" s="8">
        <f>VLOOKUP(D35,[2]Sheet1!$B$8:$AC$187,14,0)</f>
        <v>140000</v>
      </c>
      <c r="Y35" s="8"/>
      <c r="Z35" s="8"/>
      <c r="AA35" s="8">
        <f>VLOOKUP(D35,[2]Sheet1!$B$8:$AC$187,17,0)</f>
        <v>80000</v>
      </c>
      <c r="AB35" s="8"/>
      <c r="AC35" s="8">
        <f>VLOOKUP(D35,[2]Sheet1!$B$8:$AC$187,19,0)</f>
        <v>84000</v>
      </c>
      <c r="AD35" s="8"/>
      <c r="AE35" s="8">
        <f>VLOOKUP(D35,[2]Sheet1!$B$8:$AC$187,21,0)</f>
        <v>50000</v>
      </c>
      <c r="AF35" s="8">
        <f>VLOOKUP(D35,[2]Sheet1!$B$8:$AC$187,22,0)</f>
        <v>150000</v>
      </c>
      <c r="AG35" s="8"/>
      <c r="AH35" s="8"/>
      <c r="AI35" s="8">
        <f>VLOOKUP(D35,[2]Sheet1!$B$8:$AC$187,25,0)</f>
        <v>120000</v>
      </c>
      <c r="AJ35" s="8"/>
      <c r="AK35" s="8"/>
      <c r="AL35" s="8">
        <f>VLOOKUP(D35,[2]Sheet1!$B$8:$AC$187,28,0)</f>
        <v>200000</v>
      </c>
      <c r="AM35" s="7">
        <v>1</v>
      </c>
      <c r="AN35" s="1">
        <v>14</v>
      </c>
    </row>
    <row r="36" spans="1:40" ht="38.4" x14ac:dyDescent="0.3">
      <c r="A36" s="7">
        <v>33</v>
      </c>
      <c r="B36" s="7" t="str">
        <f t="shared" ref="B36:B67" si="1">RIGHT(D36,3)</f>
        <v>065</v>
      </c>
      <c r="C36" s="13" t="s">
        <v>467</v>
      </c>
      <c r="D36" s="13" t="s">
        <v>468</v>
      </c>
      <c r="E36" s="13" t="s">
        <v>469</v>
      </c>
      <c r="F36" s="13" t="s">
        <v>470</v>
      </c>
      <c r="G36" s="13" t="s">
        <v>461</v>
      </c>
      <c r="H36" s="13" t="s">
        <v>25</v>
      </c>
      <c r="I36" s="13" t="s">
        <v>471</v>
      </c>
      <c r="J36" s="13" t="s">
        <v>472</v>
      </c>
      <c r="K36" s="13">
        <v>4</v>
      </c>
      <c r="L36" s="13" t="s">
        <v>473</v>
      </c>
      <c r="M36" s="14" t="s">
        <v>474</v>
      </c>
      <c r="N36" s="13" t="s">
        <v>475</v>
      </c>
      <c r="O36" s="13" t="s">
        <v>476</v>
      </c>
      <c r="P36" s="13" t="s">
        <v>31</v>
      </c>
      <c r="Q36" s="15">
        <v>782000</v>
      </c>
      <c r="R36" s="15">
        <v>2499</v>
      </c>
      <c r="S36" s="16">
        <v>1954218000</v>
      </c>
      <c r="T36" s="17" t="s">
        <v>478</v>
      </c>
      <c r="U36" s="17" t="s">
        <v>477</v>
      </c>
      <c r="V36" s="8">
        <f>VLOOKUP(D36,[2]Sheet1!$B$8:$AC$187,12,0)</f>
        <v>46000</v>
      </c>
      <c r="W36" s="8"/>
      <c r="X36" s="8">
        <f>VLOOKUP(D36,[2]Sheet1!$B$8:$AC$187,14,0)</f>
        <v>116000</v>
      </c>
      <c r="Y36" s="8"/>
      <c r="Z36" s="8"/>
      <c r="AA36" s="8">
        <f>VLOOKUP(D36,[2]Sheet1!$B$8:$AC$187,17,0)</f>
        <v>100000</v>
      </c>
      <c r="AB36" s="8"/>
      <c r="AC36" s="8">
        <f>VLOOKUP(D36,[2]Sheet1!$B$8:$AC$187,19,0)</f>
        <v>200000</v>
      </c>
      <c r="AD36" s="8"/>
      <c r="AE36" s="8">
        <f>VLOOKUP(D36,[2]Sheet1!$B$8:$AC$187,21,0)</f>
        <v>250000</v>
      </c>
      <c r="AF36" s="8"/>
      <c r="AG36" s="8"/>
      <c r="AH36" s="8"/>
      <c r="AI36" s="8"/>
      <c r="AJ36" s="8"/>
      <c r="AK36" s="8">
        <f>VLOOKUP(D36,[2]Sheet1!$B$8:$AC$187,27,0)</f>
        <v>30000</v>
      </c>
      <c r="AL36" s="8">
        <f>VLOOKUP(D36,[2]Sheet1!$B$8:$AC$187,28,0)</f>
        <v>40000</v>
      </c>
      <c r="AM36" s="7">
        <v>1</v>
      </c>
      <c r="AN36" s="1">
        <v>14</v>
      </c>
    </row>
    <row r="37" spans="1:40" ht="38.4" x14ac:dyDescent="0.3">
      <c r="A37" s="7">
        <v>34</v>
      </c>
      <c r="B37" s="7" t="str">
        <f t="shared" si="1"/>
        <v>081</v>
      </c>
      <c r="C37" s="13" t="s">
        <v>564</v>
      </c>
      <c r="D37" s="13" t="s">
        <v>565</v>
      </c>
      <c r="E37" s="13" t="s">
        <v>566</v>
      </c>
      <c r="F37" s="13" t="s">
        <v>567</v>
      </c>
      <c r="G37" s="13" t="s">
        <v>568</v>
      </c>
      <c r="H37" s="13" t="s">
        <v>25</v>
      </c>
      <c r="I37" s="13" t="s">
        <v>569</v>
      </c>
      <c r="J37" s="13" t="s">
        <v>570</v>
      </c>
      <c r="K37" s="13">
        <v>1</v>
      </c>
      <c r="L37" s="13" t="s">
        <v>42</v>
      </c>
      <c r="M37" s="14" t="s">
        <v>571</v>
      </c>
      <c r="N37" s="13" t="s">
        <v>572</v>
      </c>
      <c r="O37" s="13" t="s">
        <v>573</v>
      </c>
      <c r="P37" s="13" t="s">
        <v>31</v>
      </c>
      <c r="Q37" s="15">
        <v>401880</v>
      </c>
      <c r="R37" s="15">
        <v>4900</v>
      </c>
      <c r="S37" s="16">
        <v>1969212000</v>
      </c>
      <c r="T37" s="17" t="s">
        <v>575</v>
      </c>
      <c r="U37" s="17" t="s">
        <v>574</v>
      </c>
      <c r="V37" s="8"/>
      <c r="W37" s="8"/>
      <c r="X37" s="8"/>
      <c r="Y37" s="8"/>
      <c r="Z37" s="8"/>
      <c r="AA37" s="8">
        <f>VLOOKUP(D37,[2]Sheet1!$B$8:$AC$187,17,0)</f>
        <v>70000</v>
      </c>
      <c r="AB37" s="8">
        <f>VLOOKUP(D37,[2]Sheet1!$B$8:$AC$187,18,0)</f>
        <v>5880</v>
      </c>
      <c r="AC37" s="8"/>
      <c r="AD37" s="8"/>
      <c r="AE37" s="8">
        <f>VLOOKUP(D37,[2]Sheet1!$B$8:$AC$187,21,0)</f>
        <v>200000</v>
      </c>
      <c r="AF37" s="8"/>
      <c r="AG37" s="8"/>
      <c r="AH37" s="8"/>
      <c r="AI37" s="8">
        <f>VLOOKUP(D37,[2]Sheet1!$B$8:$AC$187,25,0)</f>
        <v>6000</v>
      </c>
      <c r="AJ37" s="8">
        <f>VLOOKUP(D37,[2]Sheet1!$B$8:$AC$187,26,0)</f>
        <v>70000</v>
      </c>
      <c r="AK37" s="8">
        <f>VLOOKUP(D37,[2]Sheet1!$B$8:$AC$187,27,0)</f>
        <v>35000</v>
      </c>
      <c r="AL37" s="8">
        <f>VLOOKUP(D37,[2]Sheet1!$B$8:$AC$187,28,0)</f>
        <v>15000</v>
      </c>
      <c r="AM37" s="7">
        <v>1</v>
      </c>
      <c r="AN37" s="1">
        <v>15</v>
      </c>
    </row>
    <row r="38" spans="1:40" ht="28.8" x14ac:dyDescent="0.3">
      <c r="A38" s="7">
        <v>35</v>
      </c>
      <c r="B38" s="7" t="str">
        <f t="shared" si="1"/>
        <v>072</v>
      </c>
      <c r="C38" s="13" t="s">
        <v>514</v>
      </c>
      <c r="D38" s="13" t="s">
        <v>515</v>
      </c>
      <c r="E38" s="13" t="s">
        <v>516</v>
      </c>
      <c r="F38" s="13" t="s">
        <v>517</v>
      </c>
      <c r="G38" s="13" t="s">
        <v>518</v>
      </c>
      <c r="H38" s="13" t="s">
        <v>39</v>
      </c>
      <c r="I38" s="13" t="s">
        <v>40</v>
      </c>
      <c r="J38" s="13" t="s">
        <v>519</v>
      </c>
      <c r="K38" s="13">
        <v>5</v>
      </c>
      <c r="L38" s="13" t="s">
        <v>42</v>
      </c>
      <c r="M38" s="14">
        <v>890410092323</v>
      </c>
      <c r="N38" s="13" t="s">
        <v>520</v>
      </c>
      <c r="O38" s="13" t="s">
        <v>323</v>
      </c>
      <c r="P38" s="13" t="s">
        <v>69</v>
      </c>
      <c r="Q38" s="15">
        <v>18620</v>
      </c>
      <c r="R38" s="15">
        <v>90121</v>
      </c>
      <c r="S38" s="16">
        <v>1678053020</v>
      </c>
      <c r="T38" s="17" t="s">
        <v>522</v>
      </c>
      <c r="U38" s="17" t="s">
        <v>521</v>
      </c>
      <c r="V38" s="8">
        <f>VLOOKUP(D38,[2]Sheet1!$B$8:$AC$187,12,0)</f>
        <v>8000</v>
      </c>
      <c r="W38" s="8">
        <f>VLOOKUP(D38,[2]Sheet1!$B$8:$AC$187,13,0)</f>
        <v>60</v>
      </c>
      <c r="X38" s="8">
        <f>VLOOKUP(D38,[2]Sheet1!$B$8:$AC$187,14,0)</f>
        <v>1960</v>
      </c>
      <c r="Y38" s="8">
        <f>VLOOKUP(D38,[2]Sheet1!$B$8:$AC$187,15,0)</f>
        <v>75</v>
      </c>
      <c r="Z38" s="8">
        <f>VLOOKUP(D38,[2]Sheet1!$B$8:$AC$187,16,0)</f>
        <v>1000</v>
      </c>
      <c r="AA38" s="8">
        <f>VLOOKUP(D38,[2]Sheet1!$B$8:$AC$187,17,0)</f>
        <v>1350</v>
      </c>
      <c r="AB38" s="8"/>
      <c r="AC38" s="8">
        <f>VLOOKUP(D38,[2]Sheet1!$B$8:$AC$187,19,0)</f>
        <v>1200</v>
      </c>
      <c r="AD38" s="8"/>
      <c r="AE38" s="8">
        <f>VLOOKUP(D38,[2]Sheet1!$B$8:$AC$187,21,0)</f>
        <v>2800</v>
      </c>
      <c r="AF38" s="8">
        <f>VLOOKUP(D38,[2]Sheet1!$B$8:$AC$187,22,0)</f>
        <v>280</v>
      </c>
      <c r="AG38" s="8"/>
      <c r="AH38" s="8"/>
      <c r="AI38" s="8">
        <f>VLOOKUP(D38,[2]Sheet1!$B$8:$AC$187,25,0)</f>
        <v>15</v>
      </c>
      <c r="AJ38" s="8"/>
      <c r="AK38" s="8">
        <f>VLOOKUP(D38,[2]Sheet1!$B$8:$AC$187,27,0)</f>
        <v>380</v>
      </c>
      <c r="AL38" s="8">
        <f>VLOOKUP(D38,[2]Sheet1!$B$8:$AC$187,28,0)</f>
        <v>1500</v>
      </c>
      <c r="AM38" s="7">
        <v>1</v>
      </c>
      <c r="AN38" s="1">
        <v>16</v>
      </c>
    </row>
    <row r="39" spans="1:40" ht="38.4" x14ac:dyDescent="0.3">
      <c r="A39" s="7">
        <v>36</v>
      </c>
      <c r="B39" s="7" t="str">
        <f t="shared" si="1"/>
        <v>078</v>
      </c>
      <c r="C39" s="13" t="s">
        <v>557</v>
      </c>
      <c r="D39" s="13" t="s">
        <v>558</v>
      </c>
      <c r="E39" s="13" t="s">
        <v>559</v>
      </c>
      <c r="F39" s="13" t="s">
        <v>560</v>
      </c>
      <c r="G39" s="13" t="s">
        <v>561</v>
      </c>
      <c r="H39" s="13" t="s">
        <v>25</v>
      </c>
      <c r="I39" s="13" t="s">
        <v>199</v>
      </c>
      <c r="J39" s="13" t="s">
        <v>245</v>
      </c>
      <c r="K39" s="13">
        <v>3</v>
      </c>
      <c r="L39" s="13" t="s">
        <v>28</v>
      </c>
      <c r="M39" s="14" t="s">
        <v>562</v>
      </c>
      <c r="N39" s="13" t="s">
        <v>563</v>
      </c>
      <c r="O39" s="13" t="s">
        <v>30</v>
      </c>
      <c r="P39" s="13" t="s">
        <v>31</v>
      </c>
      <c r="Q39" s="15">
        <v>346000</v>
      </c>
      <c r="R39" s="15">
        <v>3290</v>
      </c>
      <c r="S39" s="16">
        <v>1138340000</v>
      </c>
      <c r="T39" s="17" t="s">
        <v>522</v>
      </c>
      <c r="U39" s="17" t="s">
        <v>521</v>
      </c>
      <c r="V39" s="8"/>
      <c r="W39" s="8"/>
      <c r="X39" s="8">
        <f>VLOOKUP(D39,[2]Sheet1!$B$8:$AC$187,14,0)</f>
        <v>105000</v>
      </c>
      <c r="Y39" s="8"/>
      <c r="Z39" s="8">
        <f>VLOOKUP(D39,[2]Sheet1!$B$8:$AC$187,16,0)</f>
        <v>21000</v>
      </c>
      <c r="AA39" s="8">
        <f>VLOOKUP(D39,[2]Sheet1!$B$8:$AC$187,17,0)</f>
        <v>50000</v>
      </c>
      <c r="AB39" s="8"/>
      <c r="AC39" s="8"/>
      <c r="AD39" s="8"/>
      <c r="AE39" s="8">
        <f>VLOOKUP(D39,[2]Sheet1!$B$8:$AC$187,21,0)</f>
        <v>100000</v>
      </c>
      <c r="AF39" s="8"/>
      <c r="AG39" s="8"/>
      <c r="AH39" s="8"/>
      <c r="AI39" s="8"/>
      <c r="AJ39" s="8"/>
      <c r="AK39" s="8"/>
      <c r="AL39" s="8">
        <f>VLOOKUP(D39,[2]Sheet1!$B$8:$AC$187,28,0)</f>
        <v>70000</v>
      </c>
      <c r="AM39" s="7">
        <v>1</v>
      </c>
      <c r="AN39" s="1">
        <v>17</v>
      </c>
    </row>
    <row r="40" spans="1:40" ht="38.4" x14ac:dyDescent="0.3">
      <c r="A40" s="7">
        <v>37</v>
      </c>
      <c r="B40" s="7" t="str">
        <f t="shared" si="1"/>
        <v>002</v>
      </c>
      <c r="C40" s="13" t="s">
        <v>34</v>
      </c>
      <c r="D40" s="13" t="s">
        <v>35</v>
      </c>
      <c r="E40" s="13" t="s">
        <v>36</v>
      </c>
      <c r="F40" s="13" t="s">
        <v>37</v>
      </c>
      <c r="G40" s="13" t="s">
        <v>38</v>
      </c>
      <c r="H40" s="13" t="s">
        <v>39</v>
      </c>
      <c r="I40" s="13" t="s">
        <v>40</v>
      </c>
      <c r="J40" s="13" t="s">
        <v>41</v>
      </c>
      <c r="K40" s="13">
        <v>4</v>
      </c>
      <c r="L40" s="13" t="s">
        <v>42</v>
      </c>
      <c r="M40" s="14">
        <v>893110281724</v>
      </c>
      <c r="N40" s="13" t="s">
        <v>43</v>
      </c>
      <c r="O40" s="13" t="s">
        <v>30</v>
      </c>
      <c r="P40" s="13" t="s">
        <v>44</v>
      </c>
      <c r="Q40" s="15">
        <v>353</v>
      </c>
      <c r="R40" s="15">
        <v>455000</v>
      </c>
      <c r="S40" s="16">
        <v>160615000</v>
      </c>
      <c r="T40" s="17" t="s">
        <v>46</v>
      </c>
      <c r="U40" s="17" t="s">
        <v>45</v>
      </c>
      <c r="V40" s="8">
        <f>VLOOKUP(D40,[2]Sheet1!$B$8:$AC$187,12,0)</f>
        <v>210</v>
      </c>
      <c r="W40" s="8">
        <f>VLOOKUP(D40,[2]Sheet1!$B$8:$AC$187,13,0)</f>
        <v>20</v>
      </c>
      <c r="X40" s="8">
        <f>VLOOKUP(D40,[2]Sheet1!$B$8:$AC$187,14,0)</f>
        <v>35</v>
      </c>
      <c r="Y40" s="8"/>
      <c r="Z40" s="8"/>
      <c r="AA40" s="8"/>
      <c r="AB40" s="8"/>
      <c r="AC40" s="8">
        <f>VLOOKUP(D40,[2]Sheet1!$B$8:$AC$187,19,0)</f>
        <v>28</v>
      </c>
      <c r="AD40" s="8"/>
      <c r="AE40" s="8">
        <f>VLOOKUP(D40,[2]Sheet1!$B$8:$AC$187,21,0)</f>
        <v>40</v>
      </c>
      <c r="AF40" s="8">
        <f>VLOOKUP(D40,[2]Sheet1!$B$8:$AC$187,22,0)</f>
        <v>20</v>
      </c>
      <c r="AG40" s="8"/>
      <c r="AH40" s="8"/>
      <c r="AI40" s="8"/>
      <c r="AJ40" s="8"/>
      <c r="AK40" s="8"/>
      <c r="AL40" s="8"/>
      <c r="AM40" s="7">
        <v>3</v>
      </c>
      <c r="AN40" s="1">
        <v>17</v>
      </c>
    </row>
    <row r="41" spans="1:40" ht="38.4" x14ac:dyDescent="0.3">
      <c r="A41" s="7">
        <v>38</v>
      </c>
      <c r="B41" s="7" t="str">
        <f t="shared" si="1"/>
        <v>020</v>
      </c>
      <c r="C41" s="13" t="s">
        <v>163</v>
      </c>
      <c r="D41" s="13" t="s">
        <v>164</v>
      </c>
      <c r="E41" s="13" t="s">
        <v>165</v>
      </c>
      <c r="F41" s="13" t="s">
        <v>166</v>
      </c>
      <c r="G41" s="13" t="s">
        <v>167</v>
      </c>
      <c r="H41" s="13" t="s">
        <v>39</v>
      </c>
      <c r="I41" s="13" t="s">
        <v>168</v>
      </c>
      <c r="J41" s="13" t="s">
        <v>169</v>
      </c>
      <c r="K41" s="13">
        <v>4</v>
      </c>
      <c r="L41" s="13" t="s">
        <v>28</v>
      </c>
      <c r="M41" s="14" t="s">
        <v>170</v>
      </c>
      <c r="N41" s="13" t="s">
        <v>43</v>
      </c>
      <c r="O41" s="13" t="s">
        <v>30</v>
      </c>
      <c r="P41" s="13" t="s">
        <v>44</v>
      </c>
      <c r="Q41" s="15">
        <v>5890</v>
      </c>
      <c r="R41" s="15">
        <v>18300</v>
      </c>
      <c r="S41" s="16">
        <v>107787000</v>
      </c>
      <c r="T41" s="17" t="s">
        <v>46</v>
      </c>
      <c r="U41" s="17" t="s">
        <v>45</v>
      </c>
      <c r="V41" s="8"/>
      <c r="W41" s="8">
        <f>VLOOKUP(D41,[2]Sheet1!$B$8:$AC$187,13,0)</f>
        <v>1800</v>
      </c>
      <c r="X41" s="8">
        <f>VLOOKUP(D41,[2]Sheet1!$B$8:$AC$187,14,0)</f>
        <v>1210</v>
      </c>
      <c r="Y41" s="8"/>
      <c r="Z41" s="8"/>
      <c r="AA41" s="8">
        <f>VLOOKUP(D41,[2]Sheet1!$B$8:$AC$187,17,0)</f>
        <v>540</v>
      </c>
      <c r="AB41" s="8"/>
      <c r="AC41" s="8">
        <f>VLOOKUP(D41,[2]Sheet1!$B$8:$AC$187,19,0)</f>
        <v>600</v>
      </c>
      <c r="AD41" s="8"/>
      <c r="AE41" s="8">
        <f>VLOOKUP(D41,[2]Sheet1!$B$8:$AC$187,21,0)</f>
        <v>470</v>
      </c>
      <c r="AF41" s="8">
        <f>VLOOKUP(D41,[2]Sheet1!$B$8:$AC$187,22,0)</f>
        <v>420</v>
      </c>
      <c r="AG41" s="8"/>
      <c r="AH41" s="8"/>
      <c r="AI41" s="8"/>
      <c r="AJ41" s="8">
        <f>VLOOKUP(D41,[2]Sheet1!$B$8:$AC$187,26,0)</f>
        <v>450</v>
      </c>
      <c r="AK41" s="8">
        <f>VLOOKUP(D41,[2]Sheet1!$B$8:$AC$187,27,0)</f>
        <v>400</v>
      </c>
      <c r="AL41" s="8"/>
      <c r="AM41" s="7">
        <v>1</v>
      </c>
      <c r="AN41" s="1">
        <v>18</v>
      </c>
    </row>
    <row r="42" spans="1:40" ht="38.4" x14ac:dyDescent="0.3">
      <c r="A42" s="7">
        <v>39</v>
      </c>
      <c r="B42" s="7" t="str">
        <f t="shared" si="1"/>
        <v>130</v>
      </c>
      <c r="C42" s="13" t="s">
        <v>780</v>
      </c>
      <c r="D42" s="13" t="s">
        <v>781</v>
      </c>
      <c r="E42" s="13" t="s">
        <v>782</v>
      </c>
      <c r="F42" s="13" t="s">
        <v>783</v>
      </c>
      <c r="G42" s="13" t="s">
        <v>784</v>
      </c>
      <c r="H42" s="13" t="s">
        <v>39</v>
      </c>
      <c r="I42" s="13" t="s">
        <v>785</v>
      </c>
      <c r="J42" s="13" t="s">
        <v>786</v>
      </c>
      <c r="K42" s="13">
        <v>4</v>
      </c>
      <c r="L42" s="13" t="s">
        <v>28</v>
      </c>
      <c r="M42" s="14">
        <v>893110250824</v>
      </c>
      <c r="N42" s="13" t="s">
        <v>43</v>
      </c>
      <c r="O42" s="13" t="s">
        <v>30</v>
      </c>
      <c r="P42" s="13" t="s">
        <v>44</v>
      </c>
      <c r="Q42" s="15">
        <v>1360</v>
      </c>
      <c r="R42" s="15">
        <v>145000</v>
      </c>
      <c r="S42" s="16">
        <v>197200000</v>
      </c>
      <c r="T42" s="17" t="s">
        <v>46</v>
      </c>
      <c r="U42" s="17" t="s">
        <v>45</v>
      </c>
      <c r="V42" s="8">
        <f>VLOOKUP(D42,[2]Sheet1!$B$8:$AC$187,12,0)</f>
        <v>1200</v>
      </c>
      <c r="W42" s="8"/>
      <c r="X42" s="8"/>
      <c r="Y42" s="8"/>
      <c r="Z42" s="8"/>
      <c r="AA42" s="8"/>
      <c r="AB42" s="8"/>
      <c r="AC42" s="8"/>
      <c r="AD42" s="8"/>
      <c r="AE42" s="8">
        <f>VLOOKUP(D42,[2]Sheet1!$B$8:$AC$187,21,0)</f>
        <v>40</v>
      </c>
      <c r="AF42" s="8"/>
      <c r="AG42" s="8"/>
      <c r="AH42" s="8"/>
      <c r="AI42" s="8"/>
      <c r="AJ42" s="8"/>
      <c r="AK42" s="8">
        <f>VLOOKUP(D42,[2]Sheet1!$B$8:$AC$187,27,0)</f>
        <v>120</v>
      </c>
      <c r="AL42" s="8"/>
      <c r="AM42" s="7">
        <v>1</v>
      </c>
      <c r="AN42" s="1">
        <v>19</v>
      </c>
    </row>
    <row r="43" spans="1:40" ht="38.4" x14ac:dyDescent="0.3">
      <c r="A43" s="7">
        <v>40</v>
      </c>
      <c r="B43" s="7" t="str">
        <f t="shared" si="1"/>
        <v>163</v>
      </c>
      <c r="C43" s="13" t="s">
        <v>957</v>
      </c>
      <c r="D43" s="13" t="s">
        <v>958</v>
      </c>
      <c r="E43" s="13" t="s">
        <v>959</v>
      </c>
      <c r="F43" s="13" t="s">
        <v>960</v>
      </c>
      <c r="G43" s="13" t="s">
        <v>961</v>
      </c>
      <c r="H43" s="13" t="s">
        <v>962</v>
      </c>
      <c r="I43" s="13" t="s">
        <v>963</v>
      </c>
      <c r="J43" s="13" t="s">
        <v>964</v>
      </c>
      <c r="K43" s="13">
        <v>4</v>
      </c>
      <c r="L43" s="13" t="s">
        <v>28</v>
      </c>
      <c r="M43" s="14" t="s">
        <v>965</v>
      </c>
      <c r="N43" s="13" t="s">
        <v>43</v>
      </c>
      <c r="O43" s="13" t="s">
        <v>30</v>
      </c>
      <c r="P43" s="13" t="s">
        <v>44</v>
      </c>
      <c r="Q43" s="15">
        <v>191100</v>
      </c>
      <c r="R43" s="15">
        <v>4210</v>
      </c>
      <c r="S43" s="16">
        <v>804531000</v>
      </c>
      <c r="T43" s="17" t="s">
        <v>46</v>
      </c>
      <c r="U43" s="17" t="s">
        <v>45</v>
      </c>
      <c r="V43" s="8">
        <f>VLOOKUP(D43,[2]Sheet1!$B$8:$AC$187,12,0)</f>
        <v>12000</v>
      </c>
      <c r="W43" s="8">
        <f>VLOOKUP(D43,[2]Sheet1!$B$8:$AC$187,13,0)</f>
        <v>80000</v>
      </c>
      <c r="X43" s="8">
        <f>VLOOKUP(D43,[2]Sheet1!$B$8:$AC$187,14,0)</f>
        <v>18600</v>
      </c>
      <c r="Y43" s="8"/>
      <c r="Z43" s="8"/>
      <c r="AA43" s="8">
        <f>VLOOKUP(D43,[2]Sheet1!$B$8:$AC$187,17,0)</f>
        <v>14000</v>
      </c>
      <c r="AB43" s="8"/>
      <c r="AC43" s="8">
        <f>VLOOKUP(D43,[2]Sheet1!$B$8:$AC$187,19,0)</f>
        <v>22000</v>
      </c>
      <c r="AD43" s="8"/>
      <c r="AE43" s="8">
        <f>VLOOKUP(D43,[2]Sheet1!$B$8:$AC$187,21,0)</f>
        <v>17000</v>
      </c>
      <c r="AF43" s="8">
        <f>VLOOKUP(D43,[2]Sheet1!$B$8:$AC$187,22,0)</f>
        <v>17500</v>
      </c>
      <c r="AG43" s="8"/>
      <c r="AH43" s="8"/>
      <c r="AI43" s="8"/>
      <c r="AJ43" s="8"/>
      <c r="AK43" s="8">
        <f>VLOOKUP(D43,[2]Sheet1!$B$8:$AC$187,27,0)</f>
        <v>10000</v>
      </c>
      <c r="AL43" s="8"/>
      <c r="AM43" s="7">
        <v>1</v>
      </c>
      <c r="AN43" s="1">
        <v>20</v>
      </c>
    </row>
    <row r="44" spans="1:40" ht="38.4" x14ac:dyDescent="0.3">
      <c r="A44" s="7">
        <v>41</v>
      </c>
      <c r="B44" s="7" t="str">
        <f t="shared" si="1"/>
        <v>167</v>
      </c>
      <c r="C44" s="13" t="s">
        <v>987</v>
      </c>
      <c r="D44" s="13" t="s">
        <v>988</v>
      </c>
      <c r="E44" s="13" t="s">
        <v>989</v>
      </c>
      <c r="F44" s="13" t="s">
        <v>990</v>
      </c>
      <c r="G44" s="13" t="s">
        <v>991</v>
      </c>
      <c r="H44" s="13" t="s">
        <v>992</v>
      </c>
      <c r="I44" s="13" t="s">
        <v>993</v>
      </c>
      <c r="J44" s="13" t="s">
        <v>994</v>
      </c>
      <c r="K44" s="13">
        <v>4</v>
      </c>
      <c r="L44" s="13" t="s">
        <v>42</v>
      </c>
      <c r="M44" s="14" t="s">
        <v>995</v>
      </c>
      <c r="N44" s="13" t="s">
        <v>43</v>
      </c>
      <c r="O44" s="13" t="s">
        <v>30</v>
      </c>
      <c r="P44" s="13" t="s">
        <v>996</v>
      </c>
      <c r="Q44" s="15">
        <v>2280</v>
      </c>
      <c r="R44" s="15">
        <v>140000</v>
      </c>
      <c r="S44" s="16">
        <v>319200000</v>
      </c>
      <c r="T44" s="17" t="s">
        <v>46</v>
      </c>
      <c r="U44" s="17" t="s">
        <v>45</v>
      </c>
      <c r="V44" s="8">
        <f>VLOOKUP(D44,[2]Sheet1!$B$8:$AC$187,12,0)</f>
        <v>2100</v>
      </c>
      <c r="W44" s="8"/>
      <c r="X44" s="8"/>
      <c r="Y44" s="8"/>
      <c r="Z44" s="8"/>
      <c r="AA44" s="8"/>
      <c r="AB44" s="8"/>
      <c r="AC44" s="8"/>
      <c r="AD44" s="8"/>
      <c r="AE44" s="8"/>
      <c r="AF44" s="8">
        <f>VLOOKUP(D44,[2]Sheet1!$B$8:$AC$187,22,0)</f>
        <v>180</v>
      </c>
      <c r="AG44" s="8"/>
      <c r="AH44" s="8"/>
      <c r="AI44" s="8"/>
      <c r="AJ44" s="8"/>
      <c r="AK44" s="8"/>
      <c r="AL44" s="8"/>
      <c r="AM44" s="7">
        <v>4</v>
      </c>
      <c r="AN44" s="1">
        <v>21</v>
      </c>
    </row>
    <row r="45" spans="1:40" ht="38.4" x14ac:dyDescent="0.3">
      <c r="A45" s="7">
        <v>42</v>
      </c>
      <c r="B45" s="7" t="str">
        <f t="shared" si="1"/>
        <v>173</v>
      </c>
      <c r="C45" s="13" t="s">
        <v>1015</v>
      </c>
      <c r="D45" s="13" t="s">
        <v>1016</v>
      </c>
      <c r="E45" s="13" t="s">
        <v>1017</v>
      </c>
      <c r="F45" s="13" t="s">
        <v>1018</v>
      </c>
      <c r="G45" s="13" t="s">
        <v>763</v>
      </c>
      <c r="H45" s="13" t="s">
        <v>39</v>
      </c>
      <c r="I45" s="13" t="s">
        <v>40</v>
      </c>
      <c r="J45" s="13" t="s">
        <v>1019</v>
      </c>
      <c r="K45" s="13">
        <v>4</v>
      </c>
      <c r="L45" s="13" t="s">
        <v>28</v>
      </c>
      <c r="M45" s="14" t="s">
        <v>1020</v>
      </c>
      <c r="N45" s="13" t="s">
        <v>43</v>
      </c>
      <c r="O45" s="13" t="s">
        <v>30</v>
      </c>
      <c r="P45" s="13" t="s">
        <v>44</v>
      </c>
      <c r="Q45" s="15">
        <v>260260</v>
      </c>
      <c r="R45" s="15">
        <v>4830</v>
      </c>
      <c r="S45" s="16">
        <v>1257055800</v>
      </c>
      <c r="T45" s="17" t="s">
        <v>46</v>
      </c>
      <c r="U45" s="17" t="s">
        <v>45</v>
      </c>
      <c r="V45" s="8">
        <f>VLOOKUP(D45,[2]Sheet1!$B$8:$AC$187,12,0)</f>
        <v>200000</v>
      </c>
      <c r="W45" s="8"/>
      <c r="X45" s="8"/>
      <c r="Y45" s="8">
        <f>VLOOKUP(D45,[2]Sheet1!$B$8:$AC$187,15,0)</f>
        <v>2800</v>
      </c>
      <c r="Z45" s="8"/>
      <c r="AA45" s="8"/>
      <c r="AB45" s="8"/>
      <c r="AC45" s="8">
        <f>VLOOKUP(D45,[2]Sheet1!$B$8:$AC$187,19,0)</f>
        <v>29500</v>
      </c>
      <c r="AD45" s="8"/>
      <c r="AE45" s="8">
        <f>VLOOKUP(D45,[2]Sheet1!$B$8:$AC$187,21,0)</f>
        <v>10000</v>
      </c>
      <c r="AF45" s="8">
        <f>VLOOKUP(D45,[2]Sheet1!$B$8:$AC$187,22,0)</f>
        <v>16500</v>
      </c>
      <c r="AG45" s="8"/>
      <c r="AH45" s="8"/>
      <c r="AI45" s="8"/>
      <c r="AJ45" s="8">
        <f>VLOOKUP(D45,[2]Sheet1!$B$8:$AC$187,26,0)</f>
        <v>1160</v>
      </c>
      <c r="AK45" s="8">
        <f>VLOOKUP(D45,[2]Sheet1!$B$8:$AC$187,27,0)</f>
        <v>300</v>
      </c>
      <c r="AL45" s="8"/>
      <c r="AM45" s="7">
        <v>1</v>
      </c>
      <c r="AN45" s="1">
        <v>22</v>
      </c>
    </row>
    <row r="46" spans="1:40" ht="38.4" x14ac:dyDescent="0.3">
      <c r="A46" s="7">
        <v>43</v>
      </c>
      <c r="B46" s="7" t="str">
        <f t="shared" si="1"/>
        <v>047</v>
      </c>
      <c r="C46" s="13" t="s">
        <v>346</v>
      </c>
      <c r="D46" s="13" t="s">
        <v>347</v>
      </c>
      <c r="E46" s="13" t="s">
        <v>348</v>
      </c>
      <c r="F46" s="13" t="s">
        <v>349</v>
      </c>
      <c r="G46" s="13" t="s">
        <v>339</v>
      </c>
      <c r="H46" s="13" t="s">
        <v>25</v>
      </c>
      <c r="I46" s="13" t="s">
        <v>199</v>
      </c>
      <c r="J46" s="13" t="s">
        <v>245</v>
      </c>
      <c r="K46" s="13">
        <v>4</v>
      </c>
      <c r="L46" s="13" t="s">
        <v>28</v>
      </c>
      <c r="M46" s="14" t="s">
        <v>350</v>
      </c>
      <c r="N46" s="13" t="s">
        <v>351</v>
      </c>
      <c r="O46" s="13" t="s">
        <v>30</v>
      </c>
      <c r="P46" s="13" t="s">
        <v>31</v>
      </c>
      <c r="Q46" s="15">
        <v>1421800</v>
      </c>
      <c r="R46" s="15">
        <v>2229</v>
      </c>
      <c r="S46" s="16">
        <v>3169192200</v>
      </c>
      <c r="T46" s="17" t="s">
        <v>353</v>
      </c>
      <c r="U46" s="17" t="s">
        <v>352</v>
      </c>
      <c r="V46" s="8">
        <f>VLOOKUP(D46,[2]Sheet1!$B$8:$AC$187,12,0)</f>
        <v>115000</v>
      </c>
      <c r="W46" s="8"/>
      <c r="X46" s="8">
        <f>VLOOKUP(D46,[2]Sheet1!$B$8:$AC$187,14,0)</f>
        <v>250000</v>
      </c>
      <c r="Y46" s="8"/>
      <c r="Z46" s="8">
        <f>VLOOKUP(D46,[2]Sheet1!$B$8:$AC$187,16,0)</f>
        <v>16800</v>
      </c>
      <c r="AA46" s="8">
        <f>VLOOKUP(D46,[2]Sheet1!$B$8:$AC$187,17,0)</f>
        <v>200000</v>
      </c>
      <c r="AB46" s="8"/>
      <c r="AC46" s="8">
        <f>VLOOKUP(D46,[2]Sheet1!$B$8:$AC$187,19,0)</f>
        <v>50000</v>
      </c>
      <c r="AD46" s="8"/>
      <c r="AE46" s="8">
        <f>VLOOKUP(D46,[2]Sheet1!$B$8:$AC$187,21,0)</f>
        <v>250000</v>
      </c>
      <c r="AF46" s="8">
        <f>VLOOKUP(D46,[2]Sheet1!$B$8:$AC$187,22,0)</f>
        <v>270000</v>
      </c>
      <c r="AG46" s="8"/>
      <c r="AH46" s="8"/>
      <c r="AI46" s="8"/>
      <c r="AJ46" s="8">
        <f>VLOOKUP(D46,[2]Sheet1!$B$8:$AC$187,26,0)</f>
        <v>110000</v>
      </c>
      <c r="AK46" s="8">
        <f>VLOOKUP(D46,[2]Sheet1!$B$8:$AC$187,27,0)</f>
        <v>160000</v>
      </c>
      <c r="AL46" s="8"/>
      <c r="AM46" s="7">
        <v>1</v>
      </c>
      <c r="AN46" s="1">
        <v>22</v>
      </c>
    </row>
    <row r="47" spans="1:40" ht="38.4" x14ac:dyDescent="0.3">
      <c r="A47" s="7">
        <v>44</v>
      </c>
      <c r="B47" s="7" t="str">
        <f t="shared" si="1"/>
        <v>149</v>
      </c>
      <c r="C47" s="13" t="s">
        <v>881</v>
      </c>
      <c r="D47" s="13" t="s">
        <v>882</v>
      </c>
      <c r="E47" s="13" t="s">
        <v>883</v>
      </c>
      <c r="F47" s="13" t="s">
        <v>884</v>
      </c>
      <c r="G47" s="13" t="s">
        <v>600</v>
      </c>
      <c r="H47" s="13" t="s">
        <v>25</v>
      </c>
      <c r="I47" s="13" t="s">
        <v>127</v>
      </c>
      <c r="J47" s="13" t="s">
        <v>245</v>
      </c>
      <c r="K47" s="13">
        <v>2</v>
      </c>
      <c r="L47" s="13" t="s">
        <v>28</v>
      </c>
      <c r="M47" s="14" t="s">
        <v>885</v>
      </c>
      <c r="N47" s="13" t="s">
        <v>886</v>
      </c>
      <c r="O47" s="13" t="s">
        <v>30</v>
      </c>
      <c r="P47" s="13" t="s">
        <v>31</v>
      </c>
      <c r="Q47" s="15">
        <v>787600</v>
      </c>
      <c r="R47" s="15">
        <v>4138</v>
      </c>
      <c r="S47" s="16">
        <v>3259088800</v>
      </c>
      <c r="T47" s="17" t="s">
        <v>888</v>
      </c>
      <c r="U47" s="17" t="s">
        <v>887</v>
      </c>
      <c r="V47" s="8">
        <f>VLOOKUP(D47,[2]Sheet1!$B$8:$AC$187,12,0)</f>
        <v>115000</v>
      </c>
      <c r="W47" s="8"/>
      <c r="X47" s="8">
        <f>VLOOKUP(D47,[2]Sheet1!$B$8:$AC$187,14,0)</f>
        <v>187600</v>
      </c>
      <c r="Y47" s="8"/>
      <c r="Z47" s="8">
        <f>VLOOKUP(D47,[2]Sheet1!$B$8:$AC$187,16,0)</f>
        <v>10000</v>
      </c>
      <c r="AA47" s="8">
        <f>VLOOKUP(D47,[2]Sheet1!$B$8:$AC$187,17,0)</f>
        <v>60000</v>
      </c>
      <c r="AB47" s="8"/>
      <c r="AC47" s="8">
        <f>VLOOKUP(D47,[2]Sheet1!$B$8:$AC$187,19,0)</f>
        <v>60000</v>
      </c>
      <c r="AD47" s="8"/>
      <c r="AE47" s="8">
        <f>VLOOKUP(D47,[2]Sheet1!$B$8:$AC$187,21,0)</f>
        <v>40000</v>
      </c>
      <c r="AF47" s="8">
        <f>VLOOKUP(D47,[2]Sheet1!$B$8:$AC$187,22,0)</f>
        <v>80000.000000000015</v>
      </c>
      <c r="AG47" s="8"/>
      <c r="AH47" s="8"/>
      <c r="AI47" s="8"/>
      <c r="AJ47" s="8">
        <f>VLOOKUP(D47,[2]Sheet1!$B$8:$AC$187,26,0)</f>
        <v>175000</v>
      </c>
      <c r="AK47" s="8">
        <f>VLOOKUP(D47,[2]Sheet1!$B$8:$AC$187,27,0)</f>
        <v>60000</v>
      </c>
      <c r="AL47" s="8"/>
      <c r="AM47" s="7">
        <v>1</v>
      </c>
      <c r="AN47" s="1">
        <v>23</v>
      </c>
    </row>
    <row r="48" spans="1:40" ht="48" x14ac:dyDescent="0.3">
      <c r="A48" s="7">
        <v>45</v>
      </c>
      <c r="B48" s="7" t="str">
        <f t="shared" si="1"/>
        <v>056</v>
      </c>
      <c r="C48" s="13" t="s">
        <v>391</v>
      </c>
      <c r="D48" s="13" t="s">
        <v>392</v>
      </c>
      <c r="E48" s="13" t="s">
        <v>393</v>
      </c>
      <c r="F48" s="13" t="s">
        <v>394</v>
      </c>
      <c r="G48" s="13" t="s">
        <v>218</v>
      </c>
      <c r="H48" s="13" t="s">
        <v>39</v>
      </c>
      <c r="I48" s="13" t="s">
        <v>209</v>
      </c>
      <c r="J48" s="13" t="s">
        <v>91</v>
      </c>
      <c r="K48" s="13">
        <v>4</v>
      </c>
      <c r="L48" s="13" t="s">
        <v>28</v>
      </c>
      <c r="M48" s="14" t="s">
        <v>395</v>
      </c>
      <c r="N48" s="13" t="s">
        <v>396</v>
      </c>
      <c r="O48" s="13" t="s">
        <v>30</v>
      </c>
      <c r="P48" s="13" t="s">
        <v>69</v>
      </c>
      <c r="Q48" s="15">
        <v>15000</v>
      </c>
      <c r="R48" s="15">
        <v>79000</v>
      </c>
      <c r="S48" s="16">
        <v>1185000000</v>
      </c>
      <c r="T48" s="17" t="s">
        <v>398</v>
      </c>
      <c r="U48" s="17" t="s">
        <v>397</v>
      </c>
      <c r="V48" s="8">
        <f>VLOOKUP(D48,[2]Sheet1!$B$8:$AC$187,12,0)</f>
        <v>11500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>
        <f>VLOOKUP(D48,[2]Sheet1!$B$8:$AC$187,26,0)</f>
        <v>3500</v>
      </c>
      <c r="AK48" s="8"/>
      <c r="AL48" s="8"/>
      <c r="AM48" s="7">
        <v>2</v>
      </c>
      <c r="AN48" s="1">
        <v>23</v>
      </c>
    </row>
    <row r="49" spans="1:40" ht="38.4" x14ac:dyDescent="0.3">
      <c r="A49" s="7">
        <v>46</v>
      </c>
      <c r="B49" s="7" t="str">
        <f t="shared" si="1"/>
        <v>113</v>
      </c>
      <c r="C49" s="13" t="s">
        <v>706</v>
      </c>
      <c r="D49" s="13" t="s">
        <v>707</v>
      </c>
      <c r="E49" s="13" t="s">
        <v>708</v>
      </c>
      <c r="F49" s="13" t="s">
        <v>709</v>
      </c>
      <c r="G49" s="13" t="s">
        <v>710</v>
      </c>
      <c r="H49" s="13" t="s">
        <v>312</v>
      </c>
      <c r="I49" s="13" t="s">
        <v>360</v>
      </c>
      <c r="J49" s="13" t="s">
        <v>711</v>
      </c>
      <c r="K49" s="13">
        <v>1</v>
      </c>
      <c r="L49" s="13" t="s">
        <v>28</v>
      </c>
      <c r="M49" s="14" t="s">
        <v>712</v>
      </c>
      <c r="N49" s="13" t="s">
        <v>713</v>
      </c>
      <c r="O49" s="13" t="s">
        <v>714</v>
      </c>
      <c r="P49" s="13" t="s">
        <v>479</v>
      </c>
      <c r="Q49" s="15">
        <v>6900</v>
      </c>
      <c r="R49" s="15">
        <v>15000</v>
      </c>
      <c r="S49" s="16">
        <v>103500000</v>
      </c>
      <c r="T49" s="17" t="s">
        <v>716</v>
      </c>
      <c r="U49" s="17" t="s">
        <v>715</v>
      </c>
      <c r="V49" s="8"/>
      <c r="W49" s="8">
        <f>VLOOKUP(D49,[2]Sheet1!$B$8:$AC$187,13,0)</f>
        <v>2000</v>
      </c>
      <c r="X49" s="8"/>
      <c r="Y49" s="8"/>
      <c r="Z49" s="8"/>
      <c r="AA49" s="8"/>
      <c r="AB49" s="8"/>
      <c r="AC49" s="8"/>
      <c r="AD49" s="8"/>
      <c r="AE49" s="8">
        <f>VLOOKUP(D49,[2]Sheet1!$B$8:$AC$187,21,0)</f>
        <v>3500</v>
      </c>
      <c r="AF49" s="8"/>
      <c r="AG49" s="8"/>
      <c r="AH49" s="8"/>
      <c r="AI49" s="8"/>
      <c r="AJ49" s="8"/>
      <c r="AK49" s="8">
        <f>VLOOKUP(D49,[2]Sheet1!$B$8:$AC$187,27,0)</f>
        <v>1400</v>
      </c>
      <c r="AL49" s="8"/>
      <c r="AM49" s="7">
        <v>1</v>
      </c>
      <c r="AN49" s="1">
        <v>23</v>
      </c>
    </row>
    <row r="50" spans="1:40" ht="38.4" x14ac:dyDescent="0.3">
      <c r="A50" s="7">
        <v>47</v>
      </c>
      <c r="B50" s="7" t="str">
        <f t="shared" si="1"/>
        <v>116</v>
      </c>
      <c r="C50" s="13" t="s">
        <v>729</v>
      </c>
      <c r="D50" s="13" t="s">
        <v>730</v>
      </c>
      <c r="E50" s="13" t="s">
        <v>731</v>
      </c>
      <c r="F50" s="13" t="s">
        <v>732</v>
      </c>
      <c r="G50" s="13" t="s">
        <v>733</v>
      </c>
      <c r="H50" s="13" t="s">
        <v>312</v>
      </c>
      <c r="I50" s="13" t="s">
        <v>360</v>
      </c>
      <c r="J50" s="13" t="s">
        <v>734</v>
      </c>
      <c r="K50" s="13">
        <v>1</v>
      </c>
      <c r="L50" s="13" t="s">
        <v>28</v>
      </c>
      <c r="M50" s="14" t="s">
        <v>735</v>
      </c>
      <c r="N50" s="13" t="s">
        <v>736</v>
      </c>
      <c r="O50" s="13" t="s">
        <v>30</v>
      </c>
      <c r="P50" s="13" t="s">
        <v>408</v>
      </c>
      <c r="Q50" s="15">
        <v>43600</v>
      </c>
      <c r="R50" s="15">
        <v>19500</v>
      </c>
      <c r="S50" s="16">
        <v>850200000</v>
      </c>
      <c r="T50" s="17" t="s">
        <v>716</v>
      </c>
      <c r="U50" s="17" t="s">
        <v>715</v>
      </c>
      <c r="V50" s="8"/>
      <c r="W50" s="8">
        <f>VLOOKUP(D50,[2]Sheet1!$B$8:$AC$187,13,0)</f>
        <v>15000</v>
      </c>
      <c r="X50" s="8">
        <f>VLOOKUP(D50,[2]Sheet1!$B$8:$AC$187,14,0)</f>
        <v>18600</v>
      </c>
      <c r="Y50" s="8"/>
      <c r="Z50" s="8"/>
      <c r="AA50" s="8"/>
      <c r="AB50" s="8"/>
      <c r="AC50" s="8"/>
      <c r="AD50" s="8"/>
      <c r="AE50" s="8"/>
      <c r="AF50" s="8">
        <f>VLOOKUP(D50,[2]Sheet1!$B$8:$AC$187,22,0)</f>
        <v>10000</v>
      </c>
      <c r="AG50" s="8"/>
      <c r="AH50" s="8"/>
      <c r="AI50" s="8"/>
      <c r="AJ50" s="8"/>
      <c r="AK50" s="8"/>
      <c r="AL50" s="8"/>
      <c r="AM50" s="7">
        <v>3</v>
      </c>
      <c r="AN50" s="1">
        <v>23</v>
      </c>
    </row>
    <row r="51" spans="1:40" ht="57.6" x14ac:dyDescent="0.3">
      <c r="A51" s="7">
        <v>48</v>
      </c>
      <c r="B51" s="7" t="str">
        <f t="shared" si="1"/>
        <v>094</v>
      </c>
      <c r="C51" s="13" t="s">
        <v>645</v>
      </c>
      <c r="D51" s="13" t="s">
        <v>646</v>
      </c>
      <c r="E51" s="13" t="s">
        <v>647</v>
      </c>
      <c r="F51" s="13" t="s">
        <v>648</v>
      </c>
      <c r="G51" s="13" t="s">
        <v>208</v>
      </c>
      <c r="H51" s="13" t="s">
        <v>39</v>
      </c>
      <c r="I51" s="13" t="s">
        <v>90</v>
      </c>
      <c r="J51" s="13" t="s">
        <v>649</v>
      </c>
      <c r="K51" s="13" t="s">
        <v>92</v>
      </c>
      <c r="L51" s="13" t="s">
        <v>28</v>
      </c>
      <c r="M51" s="14" t="s">
        <v>650</v>
      </c>
      <c r="N51" s="13" t="s">
        <v>651</v>
      </c>
      <c r="O51" s="13" t="s">
        <v>30</v>
      </c>
      <c r="P51" s="13" t="s">
        <v>69</v>
      </c>
      <c r="Q51" s="15">
        <v>28840</v>
      </c>
      <c r="R51" s="15">
        <v>43000</v>
      </c>
      <c r="S51" s="16">
        <v>1240120000</v>
      </c>
      <c r="T51" s="17" t="s">
        <v>652</v>
      </c>
      <c r="U51" s="17" t="s">
        <v>651</v>
      </c>
      <c r="V51" s="8">
        <f>VLOOKUP(D51,[2]Sheet1!$B$8:$AC$187,12,0)</f>
        <v>28000</v>
      </c>
      <c r="W51" s="8"/>
      <c r="X51" s="8"/>
      <c r="Y51" s="8"/>
      <c r="Z51" s="8"/>
      <c r="AA51" s="8"/>
      <c r="AB51" s="8"/>
      <c r="AC51" s="8">
        <f>VLOOKUP(D51,[2]Sheet1!$B$8:$AC$187,19,0)</f>
        <v>340</v>
      </c>
      <c r="AD51" s="8"/>
      <c r="AE51" s="8"/>
      <c r="AF51" s="8">
        <f>VLOOKUP(D51,[2]Sheet1!$B$8:$AC$187,22,0)</f>
        <v>299.99999999999994</v>
      </c>
      <c r="AG51" s="8"/>
      <c r="AH51" s="8"/>
      <c r="AI51" s="8"/>
      <c r="AJ51" s="8"/>
      <c r="AK51" s="8">
        <f>VLOOKUP(D51,[2]Sheet1!$B$8:$AC$187,27,0)</f>
        <v>200</v>
      </c>
      <c r="AL51" s="8"/>
      <c r="AM51" s="7">
        <v>2</v>
      </c>
      <c r="AN51" s="1">
        <v>23</v>
      </c>
    </row>
    <row r="52" spans="1:40" ht="38.4" x14ac:dyDescent="0.3">
      <c r="A52" s="7">
        <v>49</v>
      </c>
      <c r="B52" s="7" t="str">
        <f t="shared" si="1"/>
        <v>099</v>
      </c>
      <c r="C52" s="13" t="s">
        <v>671</v>
      </c>
      <c r="D52" s="13" t="s">
        <v>672</v>
      </c>
      <c r="E52" s="13" t="s">
        <v>673</v>
      </c>
      <c r="F52" s="13" t="s">
        <v>674</v>
      </c>
      <c r="G52" s="13" t="s">
        <v>675</v>
      </c>
      <c r="H52" s="13" t="s">
        <v>25</v>
      </c>
      <c r="I52" s="13" t="s">
        <v>676</v>
      </c>
      <c r="J52" s="13" t="s">
        <v>677</v>
      </c>
      <c r="K52" s="13" t="s">
        <v>92</v>
      </c>
      <c r="L52" s="13" t="s">
        <v>42</v>
      </c>
      <c r="M52" s="14" t="s">
        <v>678</v>
      </c>
      <c r="N52" s="13" t="s">
        <v>227</v>
      </c>
      <c r="O52" s="13" t="s">
        <v>30</v>
      </c>
      <c r="P52" s="13" t="s">
        <v>479</v>
      </c>
      <c r="Q52" s="15">
        <v>2122</v>
      </c>
      <c r="R52" s="15">
        <v>262000</v>
      </c>
      <c r="S52" s="16">
        <v>555964000</v>
      </c>
      <c r="T52" s="17" t="s">
        <v>228</v>
      </c>
      <c r="U52" s="17" t="s">
        <v>227</v>
      </c>
      <c r="V52" s="8"/>
      <c r="W52" s="8"/>
      <c r="X52" s="8">
        <f>VLOOKUP(D52,[2]Sheet1!$B$8:$AC$187,14,0)</f>
        <v>330</v>
      </c>
      <c r="Y52" s="8"/>
      <c r="Z52" s="8">
        <f>VLOOKUP(D52,[2]Sheet1!$B$8:$AC$187,16,0)</f>
        <v>1342</v>
      </c>
      <c r="AA52" s="8">
        <f>VLOOKUP(D52,[2]Sheet1!$B$8:$AC$187,17,0)</f>
        <v>450</v>
      </c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7">
        <v>1</v>
      </c>
      <c r="AN52" s="1">
        <v>23</v>
      </c>
    </row>
    <row r="53" spans="1:40" ht="67.2" x14ac:dyDescent="0.3">
      <c r="A53" s="7">
        <v>50</v>
      </c>
      <c r="B53" s="7" t="str">
        <f t="shared" si="1"/>
        <v>021</v>
      </c>
      <c r="C53" s="13" t="s">
        <v>171</v>
      </c>
      <c r="D53" s="13" t="s">
        <v>172</v>
      </c>
      <c r="E53" s="13" t="s">
        <v>173</v>
      </c>
      <c r="F53" s="13" t="s">
        <v>174</v>
      </c>
      <c r="G53" s="13" t="s">
        <v>175</v>
      </c>
      <c r="H53" s="13" t="s">
        <v>83</v>
      </c>
      <c r="I53" s="13" t="s">
        <v>40</v>
      </c>
      <c r="J53" s="13" t="s">
        <v>176</v>
      </c>
      <c r="K53" s="13">
        <v>4</v>
      </c>
      <c r="L53" s="13" t="s">
        <v>55</v>
      </c>
      <c r="M53" s="14" t="s">
        <v>177</v>
      </c>
      <c r="N53" s="13" t="s">
        <v>178</v>
      </c>
      <c r="O53" s="13" t="s">
        <v>30</v>
      </c>
      <c r="P53" s="13" t="s">
        <v>44</v>
      </c>
      <c r="Q53" s="15">
        <v>36235</v>
      </c>
      <c r="R53" s="15">
        <v>819</v>
      </c>
      <c r="S53" s="16">
        <v>29676465</v>
      </c>
      <c r="T53" s="17" t="s">
        <v>180</v>
      </c>
      <c r="U53" s="17" t="s">
        <v>179</v>
      </c>
      <c r="V53" s="8">
        <f>VLOOKUP(D53,[2]Sheet1!$B$8:$AC$187,12,0)</f>
        <v>14000</v>
      </c>
      <c r="W53" s="8">
        <f>VLOOKUP(D53,[2]Sheet1!$B$8:$AC$187,13,0)</f>
        <v>7000</v>
      </c>
      <c r="X53" s="8">
        <f>VLOOKUP(D53,[2]Sheet1!$B$8:$AC$187,14,0)</f>
        <v>630</v>
      </c>
      <c r="Y53" s="8"/>
      <c r="Z53" s="8"/>
      <c r="AA53" s="8">
        <f>VLOOKUP(D53,[2]Sheet1!$B$8:$AC$187,17,0)</f>
        <v>65</v>
      </c>
      <c r="AB53" s="8"/>
      <c r="AC53" s="8">
        <f>VLOOKUP(D53,[2]Sheet1!$B$8:$AC$187,19,0)</f>
        <v>3400</v>
      </c>
      <c r="AD53" s="8"/>
      <c r="AE53" s="8">
        <f>VLOOKUP(D53,[2]Sheet1!$B$8:$AC$187,21,0)</f>
        <v>420</v>
      </c>
      <c r="AF53" s="8">
        <f>VLOOKUP(D53,[2]Sheet1!$B$8:$AC$187,22,0)</f>
        <v>900</v>
      </c>
      <c r="AG53" s="8"/>
      <c r="AH53" s="8"/>
      <c r="AI53" s="8">
        <f>VLOOKUP(D53,[2]Sheet1!$B$8:$AC$187,25,0)</f>
        <v>7000</v>
      </c>
      <c r="AJ53" s="8">
        <f>VLOOKUP(D53,[2]Sheet1!$B$8:$AC$187,26,0)</f>
        <v>820</v>
      </c>
      <c r="AK53" s="8">
        <f>VLOOKUP(D53,[2]Sheet1!$B$8:$AC$187,27,0)</f>
        <v>2000</v>
      </c>
      <c r="AL53" s="8"/>
      <c r="AM53" s="7">
        <v>1</v>
      </c>
      <c r="AN53" s="1">
        <v>23</v>
      </c>
    </row>
    <row r="54" spans="1:40" ht="57.6" x14ac:dyDescent="0.3">
      <c r="A54" s="7">
        <v>51</v>
      </c>
      <c r="B54" s="7" t="str">
        <f t="shared" si="1"/>
        <v>029</v>
      </c>
      <c r="C54" s="13" t="s">
        <v>220</v>
      </c>
      <c r="D54" s="13" t="s">
        <v>221</v>
      </c>
      <c r="E54" s="13" t="s">
        <v>222</v>
      </c>
      <c r="F54" s="13" t="s">
        <v>223</v>
      </c>
      <c r="G54" s="13" t="s">
        <v>224</v>
      </c>
      <c r="H54" s="13" t="s">
        <v>83</v>
      </c>
      <c r="I54" s="13" t="s">
        <v>225</v>
      </c>
      <c r="J54" s="13" t="s">
        <v>91</v>
      </c>
      <c r="K54" s="13">
        <v>4</v>
      </c>
      <c r="L54" s="13" t="s">
        <v>28</v>
      </c>
      <c r="M54" s="14" t="s">
        <v>226</v>
      </c>
      <c r="N54" s="13" t="s">
        <v>178</v>
      </c>
      <c r="O54" s="13" t="s">
        <v>30</v>
      </c>
      <c r="P54" s="13" t="s">
        <v>69</v>
      </c>
      <c r="Q54" s="15">
        <v>573700</v>
      </c>
      <c r="R54" s="15">
        <v>5145</v>
      </c>
      <c r="S54" s="16">
        <v>2951686500</v>
      </c>
      <c r="T54" s="17" t="s">
        <v>180</v>
      </c>
      <c r="U54" s="17" t="s">
        <v>179</v>
      </c>
      <c r="V54" s="8">
        <f>VLOOKUP(D54,[2]Sheet1!$B$8:$AC$187,12,0)</f>
        <v>405000</v>
      </c>
      <c r="W54" s="8"/>
      <c r="X54" s="8"/>
      <c r="Y54" s="8"/>
      <c r="Z54" s="8"/>
      <c r="AA54" s="8"/>
      <c r="AB54" s="8"/>
      <c r="AC54" s="8">
        <f>VLOOKUP(D54,[2]Sheet1!$B$8:$AC$187,19,0)</f>
        <v>90000</v>
      </c>
      <c r="AD54" s="8"/>
      <c r="AE54" s="8">
        <f>VLOOKUP(D54,[2]Sheet1!$B$8:$AC$187,21,0)</f>
        <v>35000</v>
      </c>
      <c r="AF54" s="8">
        <f>VLOOKUP(D54,[2]Sheet1!$B$8:$AC$187,22,0)</f>
        <v>33700.000000000007</v>
      </c>
      <c r="AG54" s="8"/>
      <c r="AH54" s="8"/>
      <c r="AI54" s="8"/>
      <c r="AJ54" s="8"/>
      <c r="AK54" s="8">
        <f>VLOOKUP(D54,[2]Sheet1!$B$8:$AC$187,27,0)</f>
        <v>10000</v>
      </c>
      <c r="AL54" s="8"/>
      <c r="AM54" s="7">
        <v>1</v>
      </c>
      <c r="AN54" s="1">
        <v>23</v>
      </c>
    </row>
    <row r="55" spans="1:40" ht="38.4" x14ac:dyDescent="0.3">
      <c r="A55" s="7">
        <v>52</v>
      </c>
      <c r="B55" s="7" t="str">
        <f t="shared" si="1"/>
        <v>097</v>
      </c>
      <c r="C55" s="13" t="s">
        <v>653</v>
      </c>
      <c r="D55" s="13" t="s">
        <v>654</v>
      </c>
      <c r="E55" s="13" t="s">
        <v>655</v>
      </c>
      <c r="F55" s="13" t="s">
        <v>656</v>
      </c>
      <c r="G55" s="13" t="s">
        <v>243</v>
      </c>
      <c r="H55" s="13" t="s">
        <v>25</v>
      </c>
      <c r="I55" s="13" t="s">
        <v>414</v>
      </c>
      <c r="J55" s="13" t="s">
        <v>293</v>
      </c>
      <c r="K55" s="13">
        <v>3</v>
      </c>
      <c r="L55" s="13" t="s">
        <v>188</v>
      </c>
      <c r="M55" s="14">
        <v>893110455523</v>
      </c>
      <c r="N55" s="13" t="s">
        <v>657</v>
      </c>
      <c r="O55" s="13" t="s">
        <v>30</v>
      </c>
      <c r="P55" s="13" t="s">
        <v>658</v>
      </c>
      <c r="Q55" s="15">
        <v>6286250</v>
      </c>
      <c r="R55" s="15">
        <v>567</v>
      </c>
      <c r="S55" s="16">
        <v>3564303750</v>
      </c>
      <c r="T55" s="17" t="s">
        <v>660</v>
      </c>
      <c r="U55" s="17" t="s">
        <v>659</v>
      </c>
      <c r="V55" s="8">
        <f>VLOOKUP(D55,[2]Sheet1!$B$8:$AC$187,12,0)</f>
        <v>350000</v>
      </c>
      <c r="W55" s="8"/>
      <c r="X55" s="8">
        <f>VLOOKUP(D55,[2]Sheet1!$B$8:$AC$187,14,0)</f>
        <v>700000</v>
      </c>
      <c r="Y55" s="8">
        <f>VLOOKUP(D55,[2]Sheet1!$B$8:$AC$187,15,0)</f>
        <v>250</v>
      </c>
      <c r="Z55" s="8">
        <f>VLOOKUP(D55,[2]Sheet1!$B$8:$AC$187,16,0)</f>
        <v>100000</v>
      </c>
      <c r="AA55" s="8">
        <f>VLOOKUP(D55,[2]Sheet1!$B$8:$AC$187,17,0)</f>
        <v>240000</v>
      </c>
      <c r="AB55" s="8"/>
      <c r="AC55" s="8">
        <f>VLOOKUP(D55,[2]Sheet1!$B$8:$AC$187,19,0)</f>
        <v>600000</v>
      </c>
      <c r="AD55" s="8"/>
      <c r="AE55" s="8">
        <f>VLOOKUP(D55,[2]Sheet1!$B$8:$AC$187,21,0)</f>
        <v>850000</v>
      </c>
      <c r="AF55" s="8">
        <f>VLOOKUP(D55,[2]Sheet1!$B$8:$AC$187,22,0)</f>
        <v>1500000</v>
      </c>
      <c r="AG55" s="8"/>
      <c r="AH55" s="8"/>
      <c r="AI55" s="8">
        <f>VLOOKUP(D55,[2]Sheet1!$B$8:$AC$187,25,0)</f>
        <v>230000</v>
      </c>
      <c r="AJ55" s="8">
        <f>VLOOKUP(D55,[2]Sheet1!$B$8:$AC$187,26,0)</f>
        <v>816000</v>
      </c>
      <c r="AK55" s="8">
        <f>VLOOKUP(D55,[2]Sheet1!$B$8:$AC$187,27,0)</f>
        <v>300000</v>
      </c>
      <c r="AL55" s="8">
        <f>VLOOKUP(D55,[2]Sheet1!$B$8:$AC$187,28,0)</f>
        <v>600000</v>
      </c>
      <c r="AM55" s="7">
        <v>1</v>
      </c>
      <c r="AN55" s="1">
        <v>23</v>
      </c>
    </row>
    <row r="56" spans="1:40" ht="28.8" x14ac:dyDescent="0.3">
      <c r="A56" s="7">
        <v>53</v>
      </c>
      <c r="B56" s="7" t="str">
        <f t="shared" si="1"/>
        <v>114</v>
      </c>
      <c r="C56" s="13" t="s">
        <v>717</v>
      </c>
      <c r="D56" s="13" t="s">
        <v>718</v>
      </c>
      <c r="E56" s="13" t="s">
        <v>719</v>
      </c>
      <c r="F56" s="13" t="s">
        <v>720</v>
      </c>
      <c r="G56" s="13" t="s">
        <v>721</v>
      </c>
      <c r="H56" s="13" t="s">
        <v>312</v>
      </c>
      <c r="I56" s="13" t="s">
        <v>360</v>
      </c>
      <c r="J56" s="13" t="s">
        <v>722</v>
      </c>
      <c r="K56" s="13">
        <v>4</v>
      </c>
      <c r="L56" s="13" t="s">
        <v>42</v>
      </c>
      <c r="M56" s="14" t="s">
        <v>723</v>
      </c>
      <c r="N56" s="13" t="s">
        <v>724</v>
      </c>
      <c r="O56" s="13" t="s">
        <v>30</v>
      </c>
      <c r="P56" s="13" t="s">
        <v>408</v>
      </c>
      <c r="Q56" s="15">
        <v>310080</v>
      </c>
      <c r="R56" s="15">
        <v>5019</v>
      </c>
      <c r="S56" s="16">
        <v>1556291520</v>
      </c>
      <c r="T56" s="17" t="s">
        <v>726</v>
      </c>
      <c r="U56" s="17" t="s">
        <v>725</v>
      </c>
      <c r="V56" s="8">
        <f>VLOOKUP(D56,[2]Sheet1!$B$8:$AC$187,12,0)</f>
        <v>235000</v>
      </c>
      <c r="W56" s="8">
        <f>VLOOKUP(D56,[2]Sheet1!$B$8:$AC$187,13,0)</f>
        <v>20000</v>
      </c>
      <c r="X56" s="8">
        <f>VLOOKUP(D56,[2]Sheet1!$B$8:$AC$187,14,0)</f>
        <v>2320</v>
      </c>
      <c r="Y56" s="8">
        <f>VLOOKUP(D56,[2]Sheet1!$B$8:$AC$187,15,0)</f>
        <v>11800</v>
      </c>
      <c r="Z56" s="8"/>
      <c r="AA56" s="8"/>
      <c r="AB56" s="8"/>
      <c r="AC56" s="8">
        <f>VLOOKUP(D56,[2]Sheet1!$B$8:$AC$187,19,0)</f>
        <v>25000</v>
      </c>
      <c r="AD56" s="8"/>
      <c r="AE56" s="8">
        <f>VLOOKUP(D56,[2]Sheet1!$B$8:$AC$187,21,0)</f>
        <v>3500</v>
      </c>
      <c r="AF56" s="8">
        <f>VLOOKUP(D56,[2]Sheet1!$B$8:$AC$187,22,0)</f>
        <v>3300</v>
      </c>
      <c r="AG56" s="8"/>
      <c r="AH56" s="8"/>
      <c r="AI56" s="8"/>
      <c r="AJ56" s="8">
        <f>VLOOKUP(D56,[2]Sheet1!$B$8:$AC$187,26,0)</f>
        <v>8160</v>
      </c>
      <c r="AK56" s="8">
        <f>VLOOKUP(D56,[2]Sheet1!$B$8:$AC$187,27,0)</f>
        <v>1000</v>
      </c>
      <c r="AL56" s="8"/>
      <c r="AM56" s="7">
        <v>1</v>
      </c>
      <c r="AN56" s="1">
        <v>24</v>
      </c>
    </row>
    <row r="57" spans="1:40" ht="28.8" x14ac:dyDescent="0.3">
      <c r="A57" s="7">
        <v>54</v>
      </c>
      <c r="B57" s="7" t="str">
        <f t="shared" si="1"/>
        <v>137</v>
      </c>
      <c r="C57" s="13" t="s">
        <v>815</v>
      </c>
      <c r="D57" s="13" t="s">
        <v>816</v>
      </c>
      <c r="E57" s="13" t="s">
        <v>817</v>
      </c>
      <c r="F57" s="13" t="s">
        <v>811</v>
      </c>
      <c r="G57" s="13" t="s">
        <v>818</v>
      </c>
      <c r="H57" s="13" t="s">
        <v>312</v>
      </c>
      <c r="I57" s="13" t="s">
        <v>360</v>
      </c>
      <c r="J57" s="13" t="s">
        <v>819</v>
      </c>
      <c r="K57" s="13">
        <v>4</v>
      </c>
      <c r="L57" s="13" t="s">
        <v>28</v>
      </c>
      <c r="M57" s="14" t="s">
        <v>820</v>
      </c>
      <c r="N57" s="13" t="s">
        <v>724</v>
      </c>
      <c r="O57" s="13" t="s">
        <v>30</v>
      </c>
      <c r="P57" s="13" t="s">
        <v>408</v>
      </c>
      <c r="Q57" s="15">
        <v>245930</v>
      </c>
      <c r="R57" s="15">
        <v>8988</v>
      </c>
      <c r="S57" s="16">
        <v>2210418840</v>
      </c>
      <c r="T57" s="17" t="s">
        <v>726</v>
      </c>
      <c r="U57" s="17" t="s">
        <v>725</v>
      </c>
      <c r="V57" s="8">
        <f>VLOOKUP(D57,[2]Sheet1!$B$8:$AC$187,12,0)</f>
        <v>165000</v>
      </c>
      <c r="W57" s="8">
        <f>VLOOKUP(D57,[2]Sheet1!$B$8:$AC$187,13,0)</f>
        <v>4600</v>
      </c>
      <c r="X57" s="8">
        <f>VLOOKUP(D57,[2]Sheet1!$B$8:$AC$187,14,0)</f>
        <v>33600</v>
      </c>
      <c r="Y57" s="8">
        <f>VLOOKUP(D57,[2]Sheet1!$B$8:$AC$187,15,0)</f>
        <v>70</v>
      </c>
      <c r="Z57" s="8"/>
      <c r="AA57" s="8">
        <f>VLOOKUP(D57,[2]Sheet1!$B$8:$AC$187,17,0)</f>
        <v>4500</v>
      </c>
      <c r="AB57" s="8"/>
      <c r="AC57" s="8">
        <f>VLOOKUP(D57,[2]Sheet1!$B$8:$AC$187,19,0)</f>
        <v>10000</v>
      </c>
      <c r="AD57" s="8"/>
      <c r="AE57" s="8">
        <f>VLOOKUP(D57,[2]Sheet1!$B$8:$AC$187,21,0)</f>
        <v>7000</v>
      </c>
      <c r="AF57" s="8">
        <f>VLOOKUP(D57,[2]Sheet1!$B$8:$AC$187,22,0)</f>
        <v>9000</v>
      </c>
      <c r="AG57" s="8"/>
      <c r="AH57" s="8"/>
      <c r="AI57" s="8"/>
      <c r="AJ57" s="8">
        <f>VLOOKUP(D57,[2]Sheet1!$B$8:$AC$187,26,0)</f>
        <v>8160</v>
      </c>
      <c r="AK57" s="8">
        <f>VLOOKUP(D57,[2]Sheet1!$B$8:$AC$187,27,0)</f>
        <v>4000</v>
      </c>
      <c r="AL57" s="8"/>
      <c r="AM57" s="7">
        <v>1</v>
      </c>
      <c r="AN57" s="1">
        <v>25</v>
      </c>
    </row>
    <row r="58" spans="1:40" ht="48" x14ac:dyDescent="0.3">
      <c r="A58" s="7">
        <v>55</v>
      </c>
      <c r="B58" s="7" t="str">
        <f t="shared" si="1"/>
        <v>060</v>
      </c>
      <c r="C58" s="13" t="s">
        <v>421</v>
      </c>
      <c r="D58" s="13" t="s">
        <v>422</v>
      </c>
      <c r="E58" s="13" t="s">
        <v>423</v>
      </c>
      <c r="F58" s="13" t="s">
        <v>412</v>
      </c>
      <c r="G58" s="13" t="s">
        <v>424</v>
      </c>
      <c r="H58" s="13" t="s">
        <v>25</v>
      </c>
      <c r="I58" s="13" t="s">
        <v>199</v>
      </c>
      <c r="J58" s="13" t="s">
        <v>425</v>
      </c>
      <c r="K58" s="13">
        <v>3</v>
      </c>
      <c r="L58" s="13" t="s">
        <v>42</v>
      </c>
      <c r="M58" s="14" t="s">
        <v>426</v>
      </c>
      <c r="N58" s="13" t="s">
        <v>427</v>
      </c>
      <c r="O58" s="13" t="s">
        <v>30</v>
      </c>
      <c r="P58" s="13" t="s">
        <v>31</v>
      </c>
      <c r="Q58" s="15">
        <v>660000</v>
      </c>
      <c r="R58" s="15">
        <v>1800</v>
      </c>
      <c r="S58" s="16">
        <v>1188000000</v>
      </c>
      <c r="T58" s="17" t="s">
        <v>429</v>
      </c>
      <c r="U58" s="17" t="s">
        <v>428</v>
      </c>
      <c r="V58" s="8"/>
      <c r="W58" s="8"/>
      <c r="X58" s="8"/>
      <c r="Y58" s="8"/>
      <c r="Z58" s="8"/>
      <c r="AA58" s="8">
        <f>VLOOKUP(D58,[2]Sheet1!$B$8:$AC$187,17,0)</f>
        <v>260000</v>
      </c>
      <c r="AB58" s="8"/>
      <c r="AC58" s="8"/>
      <c r="AD58" s="8"/>
      <c r="AE58" s="8"/>
      <c r="AF58" s="8">
        <f>VLOOKUP(D58,[2]Sheet1!$B$8:$AC$187,22,0)</f>
        <v>105000</v>
      </c>
      <c r="AG58" s="8"/>
      <c r="AH58" s="8"/>
      <c r="AI58" s="8"/>
      <c r="AJ58" s="8">
        <f>VLOOKUP(D58,[2]Sheet1!$B$8:$AC$187,26,0)</f>
        <v>230000</v>
      </c>
      <c r="AK58" s="8">
        <f>VLOOKUP(D58,[2]Sheet1!$B$8:$AC$187,27,0)</f>
        <v>25000</v>
      </c>
      <c r="AL58" s="8">
        <f>VLOOKUP(D58,[2]Sheet1!$B$8:$AC$187,28,0)</f>
        <v>40000</v>
      </c>
      <c r="AM58" s="7">
        <v>1</v>
      </c>
      <c r="AN58" s="1">
        <v>26</v>
      </c>
    </row>
    <row r="59" spans="1:40" ht="48" x14ac:dyDescent="0.3">
      <c r="A59" s="7">
        <v>56</v>
      </c>
      <c r="B59" s="7" t="str">
        <f t="shared" si="1"/>
        <v>136</v>
      </c>
      <c r="C59" s="13" t="s">
        <v>808</v>
      </c>
      <c r="D59" s="13" t="s">
        <v>809</v>
      </c>
      <c r="E59" s="13" t="s">
        <v>810</v>
      </c>
      <c r="F59" s="13" t="s">
        <v>811</v>
      </c>
      <c r="G59" s="13" t="s">
        <v>243</v>
      </c>
      <c r="H59" s="13" t="s">
        <v>25</v>
      </c>
      <c r="I59" s="13" t="s">
        <v>199</v>
      </c>
      <c r="J59" s="13" t="s">
        <v>812</v>
      </c>
      <c r="K59" s="13">
        <v>1</v>
      </c>
      <c r="L59" s="13" t="s">
        <v>55</v>
      </c>
      <c r="M59" s="14" t="s">
        <v>813</v>
      </c>
      <c r="N59" s="13" t="s">
        <v>814</v>
      </c>
      <c r="O59" s="13" t="s">
        <v>30</v>
      </c>
      <c r="P59" s="13" t="s">
        <v>31</v>
      </c>
      <c r="Q59" s="15">
        <v>4818800</v>
      </c>
      <c r="R59" s="15">
        <v>480</v>
      </c>
      <c r="S59" s="16">
        <v>2313024000</v>
      </c>
      <c r="T59" s="17" t="s">
        <v>429</v>
      </c>
      <c r="U59" s="17" t="s">
        <v>428</v>
      </c>
      <c r="V59" s="8">
        <f>VLOOKUP(D59,[2]Sheet1!$B$8:$AC$187,12,0)</f>
        <v>560000</v>
      </c>
      <c r="W59" s="8">
        <f>VLOOKUP(D59,[2]Sheet1!$B$8:$AC$187,13,0)</f>
        <v>3000</v>
      </c>
      <c r="X59" s="8">
        <f>VLOOKUP(D59,[2]Sheet1!$B$8:$AC$187,14,0)</f>
        <v>700000</v>
      </c>
      <c r="Y59" s="8">
        <f>VLOOKUP(D59,[2]Sheet1!$B$8:$AC$187,15,0)</f>
        <v>3000</v>
      </c>
      <c r="Z59" s="8">
        <f>VLOOKUP(D59,[2]Sheet1!$B$8:$AC$187,16,0)</f>
        <v>1800</v>
      </c>
      <c r="AA59" s="8">
        <f>VLOOKUP(D59,[2]Sheet1!$B$8:$AC$187,17,0)</f>
        <v>390000</v>
      </c>
      <c r="AB59" s="8"/>
      <c r="AC59" s="8">
        <f>VLOOKUP(D59,[2]Sheet1!$B$8:$AC$187,19,0)</f>
        <v>500000</v>
      </c>
      <c r="AD59" s="8">
        <f>VLOOKUP(D59,[2]Sheet1!$B$8:$AC$187,20,0)</f>
        <v>1000</v>
      </c>
      <c r="AE59" s="8">
        <f>VLOOKUP(D59,[2]Sheet1!$B$8:$AC$187,21,0)</f>
        <v>560000</v>
      </c>
      <c r="AF59" s="8">
        <f>VLOOKUP(D59,[2]Sheet1!$B$8:$AC$187,22,0)</f>
        <v>899999.99999999988</v>
      </c>
      <c r="AG59" s="8"/>
      <c r="AH59" s="8"/>
      <c r="AI59" s="8">
        <f>VLOOKUP(D59,[2]Sheet1!$B$8:$AC$187,25,0)</f>
        <v>30000</v>
      </c>
      <c r="AJ59" s="8">
        <f>VLOOKUP(D59,[2]Sheet1!$B$8:$AC$187,26,0)</f>
        <v>820000</v>
      </c>
      <c r="AK59" s="8">
        <f>VLOOKUP(D59,[2]Sheet1!$B$8:$AC$187,27,0)</f>
        <v>150000</v>
      </c>
      <c r="AL59" s="8">
        <f>VLOOKUP(D59,[2]Sheet1!$B$8:$AC$187,28,0)</f>
        <v>200000</v>
      </c>
      <c r="AM59" s="7">
        <v>1</v>
      </c>
      <c r="AN59" s="1">
        <v>26</v>
      </c>
    </row>
    <row r="60" spans="1:40" ht="48" x14ac:dyDescent="0.3">
      <c r="A60" s="7">
        <v>57</v>
      </c>
      <c r="B60" s="7" t="str">
        <f t="shared" si="1"/>
        <v>064</v>
      </c>
      <c r="C60" s="13" t="s">
        <v>457</v>
      </c>
      <c r="D60" s="13" t="s">
        <v>458</v>
      </c>
      <c r="E60" s="13" t="s">
        <v>459</v>
      </c>
      <c r="F60" s="13" t="s">
        <v>460</v>
      </c>
      <c r="G60" s="13" t="s">
        <v>461</v>
      </c>
      <c r="H60" s="13" t="s">
        <v>25</v>
      </c>
      <c r="I60" s="13" t="s">
        <v>462</v>
      </c>
      <c r="J60" s="13" t="s">
        <v>245</v>
      </c>
      <c r="K60" s="13">
        <v>3</v>
      </c>
      <c r="L60" s="13" t="s">
        <v>42</v>
      </c>
      <c r="M60" s="14">
        <v>893110001723</v>
      </c>
      <c r="N60" s="13" t="s">
        <v>463</v>
      </c>
      <c r="O60" s="13" t="s">
        <v>464</v>
      </c>
      <c r="P60" s="13" t="s">
        <v>31</v>
      </c>
      <c r="Q60" s="15">
        <v>965000</v>
      </c>
      <c r="R60" s="15">
        <v>3000</v>
      </c>
      <c r="S60" s="16">
        <v>2895000000</v>
      </c>
      <c r="T60" s="17" t="s">
        <v>466</v>
      </c>
      <c r="U60" s="17" t="s">
        <v>465</v>
      </c>
      <c r="V60" s="8">
        <f>VLOOKUP(D60,[2]Sheet1!$B$8:$AC$187,12,0)</f>
        <v>23000</v>
      </c>
      <c r="W60" s="8"/>
      <c r="X60" s="8">
        <f>VLOOKUP(D60,[2]Sheet1!$B$8:$AC$187,14,0)</f>
        <v>308000</v>
      </c>
      <c r="Y60" s="8"/>
      <c r="Z60" s="8">
        <f>VLOOKUP(D60,[2]Sheet1!$B$8:$AC$187,16,0)</f>
        <v>130000</v>
      </c>
      <c r="AA60" s="8">
        <f>VLOOKUP(D60,[2]Sheet1!$B$8:$AC$187,17,0)</f>
        <v>45000</v>
      </c>
      <c r="AB60" s="8">
        <f>VLOOKUP(D60,[2]Sheet1!$B$8:$AC$187,18,0)</f>
        <v>30000</v>
      </c>
      <c r="AC60" s="8">
        <f>VLOOKUP(D60,[2]Sheet1!$B$8:$AC$187,19,0)</f>
        <v>50000</v>
      </c>
      <c r="AD60" s="8"/>
      <c r="AE60" s="8">
        <f>VLOOKUP(D60,[2]Sheet1!$B$8:$AC$187,21,0)</f>
        <v>200000</v>
      </c>
      <c r="AF60" s="8"/>
      <c r="AG60" s="8"/>
      <c r="AH60" s="8"/>
      <c r="AI60" s="8">
        <f>VLOOKUP(D60,[2]Sheet1!$B$8:$AC$187,25,0)</f>
        <v>15000</v>
      </c>
      <c r="AJ60" s="8"/>
      <c r="AK60" s="8">
        <f>VLOOKUP(D60,[2]Sheet1!$B$8:$AC$187,27,0)</f>
        <v>14000</v>
      </c>
      <c r="AL60" s="8">
        <f>VLOOKUP(D60,[2]Sheet1!$B$8:$AC$187,28,0)</f>
        <v>150000</v>
      </c>
      <c r="AM60" s="7">
        <v>1</v>
      </c>
      <c r="AN60" s="1">
        <v>27</v>
      </c>
    </row>
    <row r="61" spans="1:40" ht="38.4" x14ac:dyDescent="0.3">
      <c r="A61" s="7">
        <v>58</v>
      </c>
      <c r="B61" s="7" t="str">
        <f t="shared" si="1"/>
        <v>127</v>
      </c>
      <c r="C61" s="13" t="s">
        <v>766</v>
      </c>
      <c r="D61" s="13" t="s">
        <v>767</v>
      </c>
      <c r="E61" s="13" t="s">
        <v>768</v>
      </c>
      <c r="F61" s="13" t="s">
        <v>769</v>
      </c>
      <c r="G61" s="13" t="s">
        <v>292</v>
      </c>
      <c r="H61" s="13" t="s">
        <v>25</v>
      </c>
      <c r="I61" s="13" t="s">
        <v>770</v>
      </c>
      <c r="J61" s="13" t="s">
        <v>245</v>
      </c>
      <c r="K61" s="13">
        <v>4</v>
      </c>
      <c r="L61" s="13" t="s">
        <v>42</v>
      </c>
      <c r="M61" s="14" t="s">
        <v>771</v>
      </c>
      <c r="N61" s="13" t="s">
        <v>236</v>
      </c>
      <c r="O61" s="13" t="s">
        <v>30</v>
      </c>
      <c r="P61" s="13" t="s">
        <v>31</v>
      </c>
      <c r="Q61" s="15">
        <v>490200</v>
      </c>
      <c r="R61" s="15">
        <v>2940</v>
      </c>
      <c r="S61" s="16">
        <v>1441188000</v>
      </c>
      <c r="T61" s="17" t="s">
        <v>694</v>
      </c>
      <c r="U61" s="17" t="s">
        <v>693</v>
      </c>
      <c r="V61" s="8">
        <f>VLOOKUP(D61,[2]Sheet1!$B$8:$AC$187,12,0)</f>
        <v>7000</v>
      </c>
      <c r="W61" s="8"/>
      <c r="X61" s="8">
        <f>VLOOKUP(D61,[2]Sheet1!$B$8:$AC$187,14,0)</f>
        <v>168000</v>
      </c>
      <c r="Y61" s="8"/>
      <c r="Z61" s="8"/>
      <c r="AA61" s="8">
        <f>VLOOKUP(D61,[2]Sheet1!$B$8:$AC$187,17,0)</f>
        <v>15000</v>
      </c>
      <c r="AB61" s="8">
        <f>VLOOKUP(D61,[2]Sheet1!$B$8:$AC$187,18,0)</f>
        <v>10500</v>
      </c>
      <c r="AC61" s="8">
        <f>VLOOKUP(D61,[2]Sheet1!$B$8:$AC$187,19,0)</f>
        <v>80000</v>
      </c>
      <c r="AD61" s="8"/>
      <c r="AE61" s="8">
        <f>VLOOKUP(D61,[2]Sheet1!$B$8:$AC$187,21,0)</f>
        <v>40000</v>
      </c>
      <c r="AF61" s="8">
        <f>VLOOKUP(D61,[2]Sheet1!$B$8:$AC$187,22,0)</f>
        <v>4700</v>
      </c>
      <c r="AG61" s="8"/>
      <c r="AH61" s="8"/>
      <c r="AI61" s="8">
        <f>VLOOKUP(D61,[2]Sheet1!$B$8:$AC$187,25,0)</f>
        <v>14000</v>
      </c>
      <c r="AJ61" s="8">
        <f>VLOOKUP(D61,[2]Sheet1!$B$8:$AC$187,26,0)</f>
        <v>105000</v>
      </c>
      <c r="AK61" s="8">
        <f>VLOOKUP(D61,[2]Sheet1!$B$8:$AC$187,27,0)</f>
        <v>36000</v>
      </c>
      <c r="AL61" s="8">
        <f>VLOOKUP(D61,[2]Sheet1!$B$8:$AC$187,28,0)</f>
        <v>10000</v>
      </c>
      <c r="AM61" s="7">
        <v>1</v>
      </c>
      <c r="AN61" s="1">
        <v>27</v>
      </c>
    </row>
    <row r="62" spans="1:40" ht="28.8" x14ac:dyDescent="0.3">
      <c r="A62" s="7">
        <v>59</v>
      </c>
      <c r="B62" s="7" t="str">
        <f t="shared" si="1"/>
        <v>166</v>
      </c>
      <c r="C62" s="13" t="s">
        <v>976</v>
      </c>
      <c r="D62" s="13" t="s">
        <v>977</v>
      </c>
      <c r="E62" s="13" t="s">
        <v>978</v>
      </c>
      <c r="F62" s="13" t="s">
        <v>979</v>
      </c>
      <c r="G62" s="13" t="s">
        <v>556</v>
      </c>
      <c r="H62" s="13" t="s">
        <v>25</v>
      </c>
      <c r="I62" s="13" t="s">
        <v>980</v>
      </c>
      <c r="J62" s="13" t="s">
        <v>981</v>
      </c>
      <c r="K62" s="13">
        <v>1</v>
      </c>
      <c r="L62" s="13" t="s">
        <v>28</v>
      </c>
      <c r="M62" s="14" t="s">
        <v>982</v>
      </c>
      <c r="N62" s="13" t="s">
        <v>983</v>
      </c>
      <c r="O62" s="13" t="s">
        <v>984</v>
      </c>
      <c r="P62" s="13" t="s">
        <v>31</v>
      </c>
      <c r="Q62" s="15">
        <v>507580</v>
      </c>
      <c r="R62" s="15">
        <v>3980</v>
      </c>
      <c r="S62" s="16">
        <v>2020168400</v>
      </c>
      <c r="T62" s="17" t="s">
        <v>986</v>
      </c>
      <c r="U62" s="17" t="s">
        <v>985</v>
      </c>
      <c r="V62" s="8">
        <f>VLOOKUP(D62,[2]Sheet1!$B$8:$AC$187,12,0)</f>
        <v>58000</v>
      </c>
      <c r="W62" s="8"/>
      <c r="X62" s="8">
        <f>VLOOKUP(D62,[2]Sheet1!$B$8:$AC$187,14,0)</f>
        <v>40500</v>
      </c>
      <c r="Y62" s="8"/>
      <c r="Z62" s="8"/>
      <c r="AA62" s="8">
        <f>VLOOKUP(D62,[2]Sheet1!$B$8:$AC$187,17,0)</f>
        <v>3500</v>
      </c>
      <c r="AB62" s="8">
        <f>VLOOKUP(D62,[2]Sheet1!$B$8:$AC$187,18,0)</f>
        <v>70000</v>
      </c>
      <c r="AC62" s="8">
        <f>VLOOKUP(D62,[2]Sheet1!$B$8:$AC$187,19,0)</f>
        <v>120000</v>
      </c>
      <c r="AD62" s="8">
        <f>VLOOKUP(D62,[2]Sheet1!$B$8:$AC$187,20,0)</f>
        <v>5000</v>
      </c>
      <c r="AE62" s="8">
        <f>VLOOKUP(D62,[2]Sheet1!$B$8:$AC$187,21,0)</f>
        <v>50000</v>
      </c>
      <c r="AF62" s="8">
        <f>VLOOKUP(D62,[2]Sheet1!$B$8:$AC$187,22,0)</f>
        <v>130000</v>
      </c>
      <c r="AG62" s="8"/>
      <c r="AH62" s="8"/>
      <c r="AI62" s="8">
        <f>VLOOKUP(D62,[2]Sheet1!$B$8:$AC$187,25,0)</f>
        <v>20000</v>
      </c>
      <c r="AJ62" s="8">
        <f>VLOOKUP(D62,[2]Sheet1!$B$8:$AC$187,26,0)</f>
        <v>580</v>
      </c>
      <c r="AK62" s="8">
        <f>VLOOKUP(D62,[2]Sheet1!$B$8:$AC$187,27,0)</f>
        <v>10000</v>
      </c>
      <c r="AL62" s="8"/>
      <c r="AM62" s="7">
        <v>3</v>
      </c>
      <c r="AN62" s="1">
        <v>27</v>
      </c>
    </row>
    <row r="63" spans="1:40" ht="86.4" x14ac:dyDescent="0.3">
      <c r="A63" s="7">
        <v>60</v>
      </c>
      <c r="B63" s="7" t="str">
        <f t="shared" si="1"/>
        <v>179</v>
      </c>
      <c r="C63" s="13" t="s">
        <v>1036</v>
      </c>
      <c r="D63" s="13" t="s">
        <v>1037</v>
      </c>
      <c r="E63" s="13" t="s">
        <v>1038</v>
      </c>
      <c r="F63" s="13" t="s">
        <v>1039</v>
      </c>
      <c r="G63" s="13" t="s">
        <v>1040</v>
      </c>
      <c r="H63" s="13" t="s">
        <v>25</v>
      </c>
      <c r="I63" s="13" t="s">
        <v>244</v>
      </c>
      <c r="J63" s="13" t="s">
        <v>1041</v>
      </c>
      <c r="K63" s="13">
        <v>4</v>
      </c>
      <c r="L63" s="13" t="s">
        <v>28</v>
      </c>
      <c r="M63" s="14" t="s">
        <v>1042</v>
      </c>
      <c r="N63" s="13" t="s">
        <v>1043</v>
      </c>
      <c r="O63" s="13" t="s">
        <v>30</v>
      </c>
      <c r="P63" s="13" t="s">
        <v>31</v>
      </c>
      <c r="Q63" s="15">
        <v>2850400</v>
      </c>
      <c r="R63" s="15">
        <v>1260</v>
      </c>
      <c r="S63" s="16">
        <v>3591504000</v>
      </c>
      <c r="T63" s="17" t="s">
        <v>986</v>
      </c>
      <c r="U63" s="17" t="s">
        <v>985</v>
      </c>
      <c r="V63" s="8">
        <f>VLOOKUP(D63,[2]Sheet1!$B$8:$AC$187,12,0)</f>
        <v>115000</v>
      </c>
      <c r="W63" s="8"/>
      <c r="X63" s="8">
        <f>VLOOKUP(D63,[2]Sheet1!$B$8:$AC$187,14,0)</f>
        <v>760000</v>
      </c>
      <c r="Y63" s="8">
        <f>VLOOKUP(D63,[2]Sheet1!$B$8:$AC$187,15,0)</f>
        <v>12400</v>
      </c>
      <c r="Z63" s="8"/>
      <c r="AA63" s="8">
        <f>VLOOKUP(D63,[2]Sheet1!$B$8:$AC$187,17,0)</f>
        <v>240000</v>
      </c>
      <c r="AB63" s="8">
        <f>VLOOKUP(D63,[2]Sheet1!$B$8:$AC$187,18,0)</f>
        <v>140000</v>
      </c>
      <c r="AC63" s="8">
        <f>VLOOKUP(D63,[2]Sheet1!$B$8:$AC$187,19,0)</f>
        <v>170000</v>
      </c>
      <c r="AD63" s="8">
        <f>VLOOKUP(D63,[2]Sheet1!$B$8:$AC$187,20,0)</f>
        <v>37000</v>
      </c>
      <c r="AE63" s="8">
        <f>VLOOKUP(D63,[2]Sheet1!$B$8:$AC$187,21,0)</f>
        <v>120000</v>
      </c>
      <c r="AF63" s="8">
        <f>VLOOKUP(D63,[2]Sheet1!$B$8:$AC$187,22,0)</f>
        <v>500000</v>
      </c>
      <c r="AG63" s="8"/>
      <c r="AH63" s="8">
        <f>VLOOKUP(D63,[2]Sheet1!$B$8:$AC$187,24,0)</f>
        <v>76000</v>
      </c>
      <c r="AI63" s="8">
        <f>VLOOKUP(D63,[2]Sheet1!$B$8:$AC$187,25,0)</f>
        <v>160000</v>
      </c>
      <c r="AJ63" s="8">
        <f>VLOOKUP(D63,[2]Sheet1!$B$8:$AC$187,26,0)</f>
        <v>140000</v>
      </c>
      <c r="AK63" s="8">
        <f>VLOOKUP(D63,[2]Sheet1!$B$8:$AC$187,27,0)</f>
        <v>80000</v>
      </c>
      <c r="AL63" s="8">
        <f>VLOOKUP(D63,[2]Sheet1!$B$8:$AC$187,28,0)</f>
        <v>300000</v>
      </c>
      <c r="AM63" s="7">
        <v>1</v>
      </c>
      <c r="AN63" s="1">
        <v>28</v>
      </c>
    </row>
    <row r="64" spans="1:40" ht="48" x14ac:dyDescent="0.3">
      <c r="A64" s="7">
        <v>61</v>
      </c>
      <c r="B64" s="7" t="str">
        <f t="shared" si="1"/>
        <v>030</v>
      </c>
      <c r="C64" s="13" t="s">
        <v>229</v>
      </c>
      <c r="D64" s="13" t="s">
        <v>230</v>
      </c>
      <c r="E64" s="13" t="s">
        <v>231</v>
      </c>
      <c r="F64" s="13" t="s">
        <v>232</v>
      </c>
      <c r="G64" s="13" t="s">
        <v>233</v>
      </c>
      <c r="H64" s="13" t="s">
        <v>25</v>
      </c>
      <c r="I64" s="13" t="s">
        <v>127</v>
      </c>
      <c r="J64" s="13" t="s">
        <v>234</v>
      </c>
      <c r="K64" s="13">
        <v>3</v>
      </c>
      <c r="L64" s="13" t="s">
        <v>28</v>
      </c>
      <c r="M64" s="14" t="s">
        <v>235</v>
      </c>
      <c r="N64" s="13" t="s">
        <v>236</v>
      </c>
      <c r="O64" s="13" t="s">
        <v>30</v>
      </c>
      <c r="P64" s="13" t="s">
        <v>31</v>
      </c>
      <c r="Q64" s="15">
        <v>218960</v>
      </c>
      <c r="R64" s="15">
        <v>7287</v>
      </c>
      <c r="S64" s="16">
        <v>1595561520</v>
      </c>
      <c r="T64" s="17" t="s">
        <v>238</v>
      </c>
      <c r="U64" s="17" t="s">
        <v>237</v>
      </c>
      <c r="V64" s="8"/>
      <c r="W64" s="8"/>
      <c r="X64" s="8">
        <f>VLOOKUP(D64,[2]Sheet1!$B$8:$AC$187,14,0)</f>
        <v>8960</v>
      </c>
      <c r="Y64" s="8"/>
      <c r="Z64" s="8"/>
      <c r="AA64" s="8"/>
      <c r="AB64" s="8"/>
      <c r="AC64" s="8">
        <f>VLOOKUP(D64,[2]Sheet1!$B$8:$AC$187,19,0)</f>
        <v>12000</v>
      </c>
      <c r="AD64" s="8"/>
      <c r="AE64" s="8">
        <f>VLOOKUP(D64,[2]Sheet1!$B$8:$AC$187,21,0)</f>
        <v>50000</v>
      </c>
      <c r="AF64" s="8"/>
      <c r="AG64" s="8"/>
      <c r="AH64" s="8"/>
      <c r="AI64" s="8">
        <f>VLOOKUP(D64,[2]Sheet1!$B$8:$AC$187,25,0)</f>
        <v>6000</v>
      </c>
      <c r="AJ64" s="8">
        <f>VLOOKUP(D64,[2]Sheet1!$B$8:$AC$187,26,0)</f>
        <v>120000</v>
      </c>
      <c r="AK64" s="8">
        <f>VLOOKUP(D64,[2]Sheet1!$B$8:$AC$187,27,0)</f>
        <v>12000</v>
      </c>
      <c r="AL64" s="8">
        <f>VLOOKUP(D64,[2]Sheet1!$B$8:$AC$187,28,0)</f>
        <v>10000</v>
      </c>
      <c r="AM64" s="7">
        <v>2</v>
      </c>
      <c r="AN64" s="1">
        <v>28</v>
      </c>
    </row>
    <row r="65" spans="1:40" ht="38.4" x14ac:dyDescent="0.3">
      <c r="A65" s="7">
        <v>62</v>
      </c>
      <c r="B65" s="7" t="str">
        <f t="shared" si="1"/>
        <v>045</v>
      </c>
      <c r="C65" s="13" t="s">
        <v>326</v>
      </c>
      <c r="D65" s="13" t="s">
        <v>327</v>
      </c>
      <c r="E65" s="13" t="s">
        <v>328</v>
      </c>
      <c r="F65" s="13" t="s">
        <v>329</v>
      </c>
      <c r="G65" s="13" t="s">
        <v>330</v>
      </c>
      <c r="H65" s="13" t="s">
        <v>25</v>
      </c>
      <c r="I65" s="13" t="s">
        <v>331</v>
      </c>
      <c r="J65" s="13" t="s">
        <v>332</v>
      </c>
      <c r="K65" s="13">
        <v>4</v>
      </c>
      <c r="L65" s="13" t="s">
        <v>42</v>
      </c>
      <c r="M65" s="14" t="s">
        <v>333</v>
      </c>
      <c r="N65" s="13" t="s">
        <v>334</v>
      </c>
      <c r="O65" s="13" t="s">
        <v>30</v>
      </c>
      <c r="P65" s="13" t="s">
        <v>31</v>
      </c>
      <c r="Q65" s="15">
        <v>641900</v>
      </c>
      <c r="R65" s="15">
        <v>1989</v>
      </c>
      <c r="S65" s="16">
        <v>1276739100</v>
      </c>
      <c r="T65" s="17" t="s">
        <v>238</v>
      </c>
      <c r="U65" s="17" t="s">
        <v>237</v>
      </c>
      <c r="V65" s="8"/>
      <c r="W65" s="8"/>
      <c r="X65" s="8"/>
      <c r="Y65" s="8"/>
      <c r="Z65" s="8">
        <f>VLOOKUP(D65,[2]Sheet1!$B$8:$AC$187,16,0)</f>
        <v>21000</v>
      </c>
      <c r="AA65" s="8">
        <f>VLOOKUP(D65,[2]Sheet1!$B$8:$AC$187,17,0)</f>
        <v>50000</v>
      </c>
      <c r="AB65" s="8"/>
      <c r="AC65" s="8"/>
      <c r="AD65" s="8"/>
      <c r="AE65" s="8">
        <f>VLOOKUP(D65,[2]Sheet1!$B$8:$AC$187,21,0)</f>
        <v>60000</v>
      </c>
      <c r="AF65" s="8">
        <f>VLOOKUP(D65,[2]Sheet1!$B$8:$AC$187,22,0)</f>
        <v>150000</v>
      </c>
      <c r="AG65" s="8">
        <f>VLOOKUP(D65,[2]Sheet1!$B$8:$AC$187,23,0)</f>
        <v>900</v>
      </c>
      <c r="AH65" s="8"/>
      <c r="AI65" s="8">
        <f>VLOOKUP(D65,[2]Sheet1!$B$8:$AC$187,25,0)</f>
        <v>40000</v>
      </c>
      <c r="AJ65" s="8"/>
      <c r="AK65" s="8">
        <f>VLOOKUP(D65,[2]Sheet1!$B$8:$AC$187,27,0)</f>
        <v>300000</v>
      </c>
      <c r="AL65" s="8">
        <f>VLOOKUP(D65,[2]Sheet1!$B$8:$AC$187,28,0)</f>
        <v>20000</v>
      </c>
      <c r="AM65" s="7">
        <v>3</v>
      </c>
      <c r="AN65" s="1">
        <v>29</v>
      </c>
    </row>
    <row r="66" spans="1:40" ht="38.4" x14ac:dyDescent="0.3">
      <c r="A66" s="7">
        <v>63</v>
      </c>
      <c r="B66" s="7" t="str">
        <f t="shared" si="1"/>
        <v>093</v>
      </c>
      <c r="C66" s="13" t="s">
        <v>636</v>
      </c>
      <c r="D66" s="13" t="s">
        <v>637</v>
      </c>
      <c r="E66" s="13" t="s">
        <v>638</v>
      </c>
      <c r="F66" s="13" t="s">
        <v>639</v>
      </c>
      <c r="G66" s="13" t="s">
        <v>640</v>
      </c>
      <c r="H66" s="13" t="s">
        <v>83</v>
      </c>
      <c r="I66" s="13" t="s">
        <v>641</v>
      </c>
      <c r="J66" s="13" t="s">
        <v>642</v>
      </c>
      <c r="K66" s="13">
        <v>4</v>
      </c>
      <c r="L66" s="13" t="s">
        <v>28</v>
      </c>
      <c r="M66" s="14" t="s">
        <v>643</v>
      </c>
      <c r="N66" s="13" t="s">
        <v>644</v>
      </c>
      <c r="O66" s="13" t="s">
        <v>30</v>
      </c>
      <c r="P66" s="13" t="s">
        <v>44</v>
      </c>
      <c r="Q66" s="15">
        <v>20620</v>
      </c>
      <c r="R66" s="15">
        <v>2890</v>
      </c>
      <c r="S66" s="16">
        <v>59591800</v>
      </c>
      <c r="T66" s="17" t="s">
        <v>238</v>
      </c>
      <c r="U66" s="17" t="s">
        <v>237</v>
      </c>
      <c r="V66" s="8">
        <f>VLOOKUP(D66,[2]Sheet1!$B$8:$AC$187,12,0)</f>
        <v>17500</v>
      </c>
      <c r="W66" s="8">
        <f>VLOOKUP(D66,[2]Sheet1!$B$8:$AC$187,13,0)</f>
        <v>2500</v>
      </c>
      <c r="X66" s="8">
        <f>VLOOKUP(D66,[2]Sheet1!$B$8:$AC$187,14,0)</f>
        <v>170</v>
      </c>
      <c r="Y66" s="8"/>
      <c r="Z66" s="8"/>
      <c r="AA66" s="8">
        <f>VLOOKUP(D66,[2]Sheet1!$B$8:$AC$187,17,0)</f>
        <v>50</v>
      </c>
      <c r="AB66" s="8"/>
      <c r="AC66" s="8">
        <f>VLOOKUP(D66,[2]Sheet1!$B$8:$AC$187,19,0)</f>
        <v>70</v>
      </c>
      <c r="AD66" s="8"/>
      <c r="AE66" s="8">
        <f>VLOOKUP(D66,[2]Sheet1!$B$8:$AC$187,21,0)</f>
        <v>40</v>
      </c>
      <c r="AF66" s="8">
        <f>VLOOKUP(D66,[2]Sheet1!$B$8:$AC$187,22,0)</f>
        <v>100</v>
      </c>
      <c r="AG66" s="8"/>
      <c r="AH66" s="8"/>
      <c r="AI66" s="8"/>
      <c r="AJ66" s="8">
        <f>VLOOKUP(D66,[2]Sheet1!$B$8:$AC$187,26,0)</f>
        <v>140</v>
      </c>
      <c r="AK66" s="8">
        <f>VLOOKUP(D66,[2]Sheet1!$B$8:$AC$187,27,0)</f>
        <v>50</v>
      </c>
      <c r="AL66" s="8"/>
      <c r="AM66" s="7">
        <v>1</v>
      </c>
      <c r="AN66" s="1">
        <v>29</v>
      </c>
    </row>
    <row r="67" spans="1:40" ht="38.4" x14ac:dyDescent="0.3">
      <c r="A67" s="7">
        <v>64</v>
      </c>
      <c r="B67" s="7" t="str">
        <f t="shared" si="1"/>
        <v>118</v>
      </c>
      <c r="C67" s="13" t="s">
        <v>737</v>
      </c>
      <c r="D67" s="13" t="s">
        <v>738</v>
      </c>
      <c r="E67" s="13" t="s">
        <v>719</v>
      </c>
      <c r="F67" s="13" t="s">
        <v>720</v>
      </c>
      <c r="G67" s="13" t="s">
        <v>727</v>
      </c>
      <c r="H67" s="13" t="s">
        <v>83</v>
      </c>
      <c r="I67" s="13" t="s">
        <v>739</v>
      </c>
      <c r="J67" s="13" t="s">
        <v>740</v>
      </c>
      <c r="K67" s="13">
        <v>4</v>
      </c>
      <c r="L67" s="13" t="s">
        <v>28</v>
      </c>
      <c r="M67" s="14">
        <v>893110039623</v>
      </c>
      <c r="N67" s="13" t="s">
        <v>741</v>
      </c>
      <c r="O67" s="13" t="s">
        <v>30</v>
      </c>
      <c r="P67" s="13" t="s">
        <v>479</v>
      </c>
      <c r="Q67" s="15">
        <v>138650</v>
      </c>
      <c r="R67" s="15">
        <v>12423</v>
      </c>
      <c r="S67" s="16">
        <v>1722448950</v>
      </c>
      <c r="T67" s="17" t="s">
        <v>238</v>
      </c>
      <c r="U67" s="17" t="s">
        <v>237</v>
      </c>
      <c r="V67" s="8">
        <f>VLOOKUP(D67,[2]Sheet1!$B$8:$AC$187,12,0)</f>
        <v>61000</v>
      </c>
      <c r="W67" s="8"/>
      <c r="X67" s="8">
        <f>VLOOKUP(D67,[2]Sheet1!$B$8:$AC$187,14,0)</f>
        <v>9200</v>
      </c>
      <c r="Y67" s="8"/>
      <c r="Z67" s="8"/>
      <c r="AA67" s="8">
        <f>VLOOKUP(D67,[2]Sheet1!$B$8:$AC$187,17,0)</f>
        <v>6350</v>
      </c>
      <c r="AB67" s="8"/>
      <c r="AC67" s="8">
        <f>VLOOKUP(D67,[2]Sheet1!$B$8:$AC$187,19,0)</f>
        <v>11000</v>
      </c>
      <c r="AD67" s="8"/>
      <c r="AE67" s="8">
        <f>VLOOKUP(D67,[2]Sheet1!$B$8:$AC$187,21,0)</f>
        <v>10000</v>
      </c>
      <c r="AF67" s="8">
        <f>VLOOKUP(D67,[2]Sheet1!$B$8:$AC$187,22,0)</f>
        <v>15100</v>
      </c>
      <c r="AG67" s="8"/>
      <c r="AH67" s="8"/>
      <c r="AI67" s="8"/>
      <c r="AJ67" s="8">
        <f>VLOOKUP(D67,[2]Sheet1!$B$8:$AC$187,26,0)</f>
        <v>14000</v>
      </c>
      <c r="AK67" s="8">
        <f>VLOOKUP(D67,[2]Sheet1!$B$8:$AC$187,27,0)</f>
        <v>12000</v>
      </c>
      <c r="AL67" s="8"/>
      <c r="AM67" s="7">
        <v>1</v>
      </c>
      <c r="AN67" s="1">
        <v>30</v>
      </c>
    </row>
    <row r="68" spans="1:40" ht="38.4" x14ac:dyDescent="0.3">
      <c r="A68" s="7">
        <v>65</v>
      </c>
      <c r="B68" s="7" t="str">
        <f t="shared" ref="B68:B99" si="2">RIGHT(D68,3)</f>
        <v>119</v>
      </c>
      <c r="C68" s="13" t="s">
        <v>742</v>
      </c>
      <c r="D68" s="13" t="s">
        <v>743</v>
      </c>
      <c r="E68" s="13" t="s">
        <v>744</v>
      </c>
      <c r="F68" s="13" t="s">
        <v>720</v>
      </c>
      <c r="G68" s="13" t="s">
        <v>745</v>
      </c>
      <c r="H68" s="13" t="s">
        <v>83</v>
      </c>
      <c r="I68" s="13" t="s">
        <v>728</v>
      </c>
      <c r="J68" s="13" t="s">
        <v>746</v>
      </c>
      <c r="K68" s="13">
        <v>4</v>
      </c>
      <c r="L68" s="13" t="s">
        <v>28</v>
      </c>
      <c r="M68" s="14" t="s">
        <v>747</v>
      </c>
      <c r="N68" s="13" t="s">
        <v>644</v>
      </c>
      <c r="O68" s="13" t="s">
        <v>30</v>
      </c>
      <c r="P68" s="13" t="s">
        <v>479</v>
      </c>
      <c r="Q68" s="15">
        <v>10578</v>
      </c>
      <c r="R68" s="15">
        <v>11865</v>
      </c>
      <c r="S68" s="16">
        <v>125507970</v>
      </c>
      <c r="T68" s="17" t="s">
        <v>238</v>
      </c>
      <c r="U68" s="17" t="s">
        <v>237</v>
      </c>
      <c r="V68" s="8">
        <f>VLOOKUP(D68,[2]Sheet1!$B$8:$AC$187,12,0)</f>
        <v>7000</v>
      </c>
      <c r="W68" s="8">
        <f>VLOOKUP(D68,[2]Sheet1!$B$8:$AC$187,13,0)</f>
        <v>3000</v>
      </c>
      <c r="X68" s="8">
        <f>VLOOKUP(D68,[2]Sheet1!$B$8:$AC$187,14,0)</f>
        <v>60</v>
      </c>
      <c r="Y68" s="8">
        <f>VLOOKUP(D68,[2]Sheet1!$B$8:$AC$187,15,0)</f>
        <v>245</v>
      </c>
      <c r="Z68" s="8"/>
      <c r="AA68" s="8"/>
      <c r="AB68" s="8"/>
      <c r="AC68" s="8">
        <f>VLOOKUP(D68,[2]Sheet1!$B$8:$AC$187,19,0)</f>
        <v>120</v>
      </c>
      <c r="AD68" s="8"/>
      <c r="AE68" s="8">
        <f>VLOOKUP(D68,[2]Sheet1!$B$8:$AC$187,21,0)</f>
        <v>30</v>
      </c>
      <c r="AF68" s="8"/>
      <c r="AG68" s="8"/>
      <c r="AH68" s="8"/>
      <c r="AI68" s="8"/>
      <c r="AJ68" s="8">
        <f>VLOOKUP(D68,[2]Sheet1!$B$8:$AC$187,26,0)</f>
        <v>23</v>
      </c>
      <c r="AK68" s="8">
        <f>VLOOKUP(D68,[2]Sheet1!$B$8:$AC$187,27,0)</f>
        <v>100</v>
      </c>
      <c r="AL68" s="8"/>
      <c r="AM68" s="7">
        <v>1</v>
      </c>
      <c r="AN68" s="1">
        <v>30</v>
      </c>
    </row>
    <row r="69" spans="1:40" ht="38.4" x14ac:dyDescent="0.3">
      <c r="A69" s="7">
        <v>66</v>
      </c>
      <c r="B69" s="7" t="str">
        <f t="shared" si="2"/>
        <v>121</v>
      </c>
      <c r="C69" s="13" t="s">
        <v>748</v>
      </c>
      <c r="D69" s="13" t="s">
        <v>749</v>
      </c>
      <c r="E69" s="13" t="s">
        <v>750</v>
      </c>
      <c r="F69" s="13" t="s">
        <v>751</v>
      </c>
      <c r="G69" s="13" t="s">
        <v>752</v>
      </c>
      <c r="H69" s="13" t="s">
        <v>83</v>
      </c>
      <c r="I69" s="13" t="s">
        <v>753</v>
      </c>
      <c r="J69" s="13" t="s">
        <v>746</v>
      </c>
      <c r="K69" s="13">
        <v>4</v>
      </c>
      <c r="L69" s="13" t="s">
        <v>28</v>
      </c>
      <c r="M69" s="14" t="s">
        <v>754</v>
      </c>
      <c r="N69" s="13" t="s">
        <v>741</v>
      </c>
      <c r="O69" s="13" t="s">
        <v>30</v>
      </c>
      <c r="P69" s="13" t="s">
        <v>479</v>
      </c>
      <c r="Q69" s="15">
        <v>9785</v>
      </c>
      <c r="R69" s="15">
        <v>31973</v>
      </c>
      <c r="S69" s="16">
        <v>312855805</v>
      </c>
      <c r="T69" s="17" t="s">
        <v>238</v>
      </c>
      <c r="U69" s="17" t="s">
        <v>237</v>
      </c>
      <c r="V69" s="8">
        <f>VLOOKUP(D69,[2]Sheet1!$B$8:$AC$187,12,0)</f>
        <v>9500</v>
      </c>
      <c r="W69" s="8">
        <f>VLOOKUP(D69,[2]Sheet1!$B$8:$AC$187,13,0)</f>
        <v>100</v>
      </c>
      <c r="X69" s="8">
        <f>VLOOKUP(D69,[2]Sheet1!$B$8:$AC$187,14,0)</f>
        <v>70</v>
      </c>
      <c r="Y69" s="8"/>
      <c r="Z69" s="8"/>
      <c r="AA69" s="8"/>
      <c r="AB69" s="8"/>
      <c r="AC69" s="8">
        <f>VLOOKUP(D69,[2]Sheet1!$B$8:$AC$187,19,0)</f>
        <v>30</v>
      </c>
      <c r="AD69" s="8"/>
      <c r="AE69" s="8">
        <f>VLOOKUP(D69,[2]Sheet1!$B$8:$AC$187,21,0)</f>
        <v>70</v>
      </c>
      <c r="AF69" s="8">
        <f>VLOOKUP(D69,[2]Sheet1!$B$8:$AC$187,22,0)</f>
        <v>15</v>
      </c>
      <c r="AG69" s="8"/>
      <c r="AH69" s="8"/>
      <c r="AI69" s="8"/>
      <c r="AJ69" s="8"/>
      <c r="AK69" s="8"/>
      <c r="AL69" s="8"/>
      <c r="AM69" s="7">
        <v>2</v>
      </c>
      <c r="AN69" s="1">
        <v>30</v>
      </c>
    </row>
    <row r="70" spans="1:40" ht="38.4" x14ac:dyDescent="0.3">
      <c r="A70" s="7">
        <v>67</v>
      </c>
      <c r="B70" s="7" t="str">
        <f t="shared" si="2"/>
        <v>124</v>
      </c>
      <c r="C70" s="13" t="s">
        <v>755</v>
      </c>
      <c r="D70" s="13" t="s">
        <v>756</v>
      </c>
      <c r="E70" s="13" t="s">
        <v>757</v>
      </c>
      <c r="F70" s="13" t="s">
        <v>758</v>
      </c>
      <c r="G70" s="13" t="s">
        <v>759</v>
      </c>
      <c r="H70" s="13" t="s">
        <v>83</v>
      </c>
      <c r="I70" s="13" t="s">
        <v>760</v>
      </c>
      <c r="J70" s="13" t="s">
        <v>761</v>
      </c>
      <c r="K70" s="13">
        <v>4</v>
      </c>
      <c r="L70" s="13" t="s">
        <v>42</v>
      </c>
      <c r="M70" s="14" t="s">
        <v>762</v>
      </c>
      <c r="N70" s="13" t="s">
        <v>644</v>
      </c>
      <c r="O70" s="13" t="s">
        <v>30</v>
      </c>
      <c r="P70" s="13" t="s">
        <v>44</v>
      </c>
      <c r="Q70" s="15">
        <v>20220</v>
      </c>
      <c r="R70" s="15">
        <v>3944</v>
      </c>
      <c r="S70" s="16">
        <v>79747680</v>
      </c>
      <c r="T70" s="17" t="s">
        <v>238</v>
      </c>
      <c r="U70" s="17" t="s">
        <v>237</v>
      </c>
      <c r="V70" s="8">
        <f>VLOOKUP(D70,[2]Sheet1!$B$8:$AC$187,12,0)</f>
        <v>13500</v>
      </c>
      <c r="W70" s="8">
        <f>VLOOKUP(D70,[2]Sheet1!$B$8:$AC$187,13,0)</f>
        <v>2600</v>
      </c>
      <c r="X70" s="8">
        <f>VLOOKUP(D70,[2]Sheet1!$B$8:$AC$187,14,0)</f>
        <v>1450</v>
      </c>
      <c r="Y70" s="8"/>
      <c r="Z70" s="8"/>
      <c r="AA70" s="8">
        <f>VLOOKUP(D70,[2]Sheet1!$B$8:$AC$187,17,0)</f>
        <v>430</v>
      </c>
      <c r="AB70" s="8"/>
      <c r="AC70" s="8">
        <f>VLOOKUP(D70,[2]Sheet1!$B$8:$AC$187,19,0)</f>
        <v>1200</v>
      </c>
      <c r="AD70" s="8"/>
      <c r="AE70" s="8">
        <f>VLOOKUP(D70,[2]Sheet1!$B$8:$AC$187,21,0)</f>
        <v>980</v>
      </c>
      <c r="AF70" s="8"/>
      <c r="AG70" s="8"/>
      <c r="AH70" s="8"/>
      <c r="AI70" s="8"/>
      <c r="AJ70" s="8"/>
      <c r="AK70" s="8">
        <f>VLOOKUP(D70,[2]Sheet1!$B$8:$AC$187,27,0)</f>
        <v>60</v>
      </c>
      <c r="AL70" s="8"/>
      <c r="AM70" s="7">
        <v>1</v>
      </c>
      <c r="AN70" s="1">
        <v>31</v>
      </c>
    </row>
    <row r="71" spans="1:40" ht="86.4" x14ac:dyDescent="0.3">
      <c r="A71" s="7">
        <v>68</v>
      </c>
      <c r="B71" s="7" t="str">
        <f t="shared" si="2"/>
        <v>031</v>
      </c>
      <c r="C71" s="13" t="s">
        <v>239</v>
      </c>
      <c r="D71" s="13" t="s">
        <v>240</v>
      </c>
      <c r="E71" s="13" t="s">
        <v>241</v>
      </c>
      <c r="F71" s="13" t="s">
        <v>242</v>
      </c>
      <c r="G71" s="13" t="s">
        <v>243</v>
      </c>
      <c r="H71" s="13" t="s">
        <v>25</v>
      </c>
      <c r="I71" s="13" t="s">
        <v>244</v>
      </c>
      <c r="J71" s="13" t="s">
        <v>245</v>
      </c>
      <c r="K71" s="13">
        <v>2</v>
      </c>
      <c r="L71" s="13" t="s">
        <v>28</v>
      </c>
      <c r="M71" s="14" t="s">
        <v>246</v>
      </c>
      <c r="N71" s="13" t="s">
        <v>247</v>
      </c>
      <c r="O71" s="13" t="s">
        <v>30</v>
      </c>
      <c r="P71" s="13" t="s">
        <v>31</v>
      </c>
      <c r="Q71" s="15">
        <v>1439700</v>
      </c>
      <c r="R71" s="15">
        <v>2350</v>
      </c>
      <c r="S71" s="16">
        <v>3383295000</v>
      </c>
      <c r="T71" s="17" t="s">
        <v>249</v>
      </c>
      <c r="U71" s="17" t="s">
        <v>248</v>
      </c>
      <c r="V71" s="8"/>
      <c r="W71" s="8">
        <f>VLOOKUP(D71,[2]Sheet1!$B$8:$AC$187,13,0)</f>
        <v>30000</v>
      </c>
      <c r="X71" s="8">
        <f>VLOOKUP(D71,[2]Sheet1!$B$8:$AC$187,14,0)</f>
        <v>22400</v>
      </c>
      <c r="Y71" s="8"/>
      <c r="Z71" s="8"/>
      <c r="AA71" s="8">
        <f>VLOOKUP(D71,[2]Sheet1!$B$8:$AC$187,17,0)</f>
        <v>200000</v>
      </c>
      <c r="AB71" s="8">
        <f>VLOOKUP(D71,[2]Sheet1!$B$8:$AC$187,18,0)</f>
        <v>6300</v>
      </c>
      <c r="AC71" s="8">
        <f>VLOOKUP(D71,[2]Sheet1!$B$8:$AC$187,19,0)</f>
        <v>170000</v>
      </c>
      <c r="AD71" s="8">
        <f>VLOOKUP(D71,[2]Sheet1!$B$8:$AC$187,20,0)</f>
        <v>16000</v>
      </c>
      <c r="AE71" s="8">
        <f>VLOOKUP(D71,[2]Sheet1!$B$8:$AC$187,21,0)</f>
        <v>350000</v>
      </c>
      <c r="AF71" s="8">
        <f>VLOOKUP(D71,[2]Sheet1!$B$8:$AC$187,22,0)</f>
        <v>320000</v>
      </c>
      <c r="AG71" s="8"/>
      <c r="AH71" s="8"/>
      <c r="AI71" s="8"/>
      <c r="AJ71" s="8">
        <f>VLOOKUP(D71,[2]Sheet1!$B$8:$AC$187,26,0)</f>
        <v>230000</v>
      </c>
      <c r="AK71" s="8">
        <f>VLOOKUP(D71,[2]Sheet1!$B$8:$AC$187,27,0)</f>
        <v>45000</v>
      </c>
      <c r="AL71" s="8">
        <f>VLOOKUP(D71,[2]Sheet1!$B$8:$AC$187,28,0)</f>
        <v>50000</v>
      </c>
      <c r="AM71" s="7">
        <v>2</v>
      </c>
      <c r="AN71" s="1">
        <v>32</v>
      </c>
    </row>
    <row r="72" spans="1:40" ht="76.8" x14ac:dyDescent="0.3">
      <c r="A72" s="7">
        <v>69</v>
      </c>
      <c r="B72" s="7" t="str">
        <f t="shared" si="2"/>
        <v>058</v>
      </c>
      <c r="C72" s="13" t="s">
        <v>409</v>
      </c>
      <c r="D72" s="13" t="s">
        <v>410</v>
      </c>
      <c r="E72" s="13" t="s">
        <v>411</v>
      </c>
      <c r="F72" s="13" t="s">
        <v>412</v>
      </c>
      <c r="G72" s="13" t="s">
        <v>413</v>
      </c>
      <c r="H72" s="13" t="s">
        <v>25</v>
      </c>
      <c r="I72" s="13" t="s">
        <v>414</v>
      </c>
      <c r="J72" s="13" t="s">
        <v>415</v>
      </c>
      <c r="K72" s="13">
        <v>1</v>
      </c>
      <c r="L72" s="13" t="s">
        <v>28</v>
      </c>
      <c r="M72" s="14" t="s">
        <v>416</v>
      </c>
      <c r="N72" s="13" t="s">
        <v>417</v>
      </c>
      <c r="O72" s="13" t="s">
        <v>418</v>
      </c>
      <c r="P72" s="13" t="s">
        <v>31</v>
      </c>
      <c r="Q72" s="15">
        <v>2269160</v>
      </c>
      <c r="R72" s="15">
        <v>2520</v>
      </c>
      <c r="S72" s="16">
        <v>5718283200</v>
      </c>
      <c r="T72" s="17" t="s">
        <v>249</v>
      </c>
      <c r="U72" s="17" t="s">
        <v>248</v>
      </c>
      <c r="V72" s="8">
        <f>VLOOKUP(D72,[2]Sheet1!$B$8:$AC$187,12,0)</f>
        <v>23300</v>
      </c>
      <c r="W72" s="8"/>
      <c r="X72" s="8">
        <f>VLOOKUP(D72,[2]Sheet1!$B$8:$AC$187,14,0)</f>
        <v>210000</v>
      </c>
      <c r="Y72" s="8">
        <f>VLOOKUP(D72,[2]Sheet1!$B$8:$AC$187,15,0)</f>
        <v>60</v>
      </c>
      <c r="Z72" s="8">
        <f>VLOOKUP(D72,[2]Sheet1!$B$8:$AC$187,16,0)</f>
        <v>120000</v>
      </c>
      <c r="AA72" s="8">
        <f>VLOOKUP(D72,[2]Sheet1!$B$8:$AC$187,17,0)</f>
        <v>55000</v>
      </c>
      <c r="AB72" s="8">
        <f>VLOOKUP(D72,[2]Sheet1!$B$8:$AC$187,18,0)</f>
        <v>100800</v>
      </c>
      <c r="AC72" s="8">
        <f>VLOOKUP(D72,[2]Sheet1!$B$8:$AC$187,19,0)</f>
        <v>100000</v>
      </c>
      <c r="AD72" s="8"/>
      <c r="AE72" s="8">
        <f>VLOOKUP(D72,[2]Sheet1!$B$8:$AC$187,21,0)</f>
        <v>200000</v>
      </c>
      <c r="AF72" s="8">
        <f>VLOOKUP(D72,[2]Sheet1!$B$8:$AC$187,22,0)</f>
        <v>800000</v>
      </c>
      <c r="AG72" s="8"/>
      <c r="AH72" s="8"/>
      <c r="AI72" s="8">
        <f>VLOOKUP(D72,[2]Sheet1!$B$8:$AC$187,25,0)</f>
        <v>80000</v>
      </c>
      <c r="AJ72" s="8">
        <f>VLOOKUP(D72,[2]Sheet1!$B$8:$AC$187,26,0)</f>
        <v>230000</v>
      </c>
      <c r="AK72" s="8">
        <f>VLOOKUP(D72,[2]Sheet1!$B$8:$AC$187,27,0)</f>
        <v>200000</v>
      </c>
      <c r="AL72" s="8">
        <f>VLOOKUP(D72,[2]Sheet1!$B$8:$AC$187,28,0)</f>
        <v>150000</v>
      </c>
      <c r="AM72" s="7">
        <v>3</v>
      </c>
      <c r="AN72" s="1">
        <v>33</v>
      </c>
    </row>
    <row r="73" spans="1:40" ht="38.4" x14ac:dyDescent="0.3">
      <c r="A73" s="7">
        <v>70</v>
      </c>
      <c r="B73" s="7" t="str">
        <f t="shared" si="2"/>
        <v>012</v>
      </c>
      <c r="C73" s="13" t="s">
        <v>103</v>
      </c>
      <c r="D73" s="13" t="s">
        <v>104</v>
      </c>
      <c r="E73" s="13" t="s">
        <v>105</v>
      </c>
      <c r="F73" s="13" t="s">
        <v>106</v>
      </c>
      <c r="G73" s="13" t="s">
        <v>107</v>
      </c>
      <c r="H73" s="13" t="s">
        <v>39</v>
      </c>
      <c r="I73" s="13" t="s">
        <v>108</v>
      </c>
      <c r="J73" s="13" t="s">
        <v>109</v>
      </c>
      <c r="K73" s="13">
        <v>4</v>
      </c>
      <c r="L73" s="13" t="s">
        <v>28</v>
      </c>
      <c r="M73" s="14">
        <v>893114045723</v>
      </c>
      <c r="N73" s="13" t="s">
        <v>110</v>
      </c>
      <c r="O73" s="13" t="s">
        <v>30</v>
      </c>
      <c r="P73" s="13" t="s">
        <v>44</v>
      </c>
      <c r="Q73" s="15">
        <v>158100</v>
      </c>
      <c r="R73" s="15">
        <v>430</v>
      </c>
      <c r="S73" s="16">
        <v>67983000</v>
      </c>
      <c r="T73" s="17" t="s">
        <v>112</v>
      </c>
      <c r="U73" s="17" t="s">
        <v>111</v>
      </c>
      <c r="V73" s="8">
        <f>VLOOKUP(D73,[2]Sheet1!$B$8:$AC$187,12,0)</f>
        <v>105000</v>
      </c>
      <c r="W73" s="8">
        <f>VLOOKUP(D73,[2]Sheet1!$B$8:$AC$187,13,0)</f>
        <v>13000</v>
      </c>
      <c r="X73" s="8">
        <f>VLOOKUP(D73,[2]Sheet1!$B$8:$AC$187,14,0)</f>
        <v>11700</v>
      </c>
      <c r="Y73" s="8"/>
      <c r="Z73" s="8"/>
      <c r="AA73" s="8">
        <f>VLOOKUP(D73,[2]Sheet1!$B$8:$AC$187,17,0)</f>
        <v>2100</v>
      </c>
      <c r="AB73" s="8"/>
      <c r="AC73" s="8">
        <f>VLOOKUP(D73,[2]Sheet1!$B$8:$AC$187,19,0)</f>
        <v>7000</v>
      </c>
      <c r="AD73" s="8"/>
      <c r="AE73" s="8">
        <f>VLOOKUP(D73,[2]Sheet1!$B$8:$AC$187,21,0)</f>
        <v>7000</v>
      </c>
      <c r="AF73" s="8">
        <f>VLOOKUP(D73,[2]Sheet1!$B$8:$AC$187,22,0)</f>
        <v>1100</v>
      </c>
      <c r="AG73" s="8">
        <f>VLOOKUP(D73,[2]Sheet1!$B$8:$AC$187,23,0)</f>
        <v>200</v>
      </c>
      <c r="AH73" s="8"/>
      <c r="AI73" s="8"/>
      <c r="AJ73" s="8">
        <f>VLOOKUP(D73,[2]Sheet1!$B$8:$AC$187,26,0)</f>
        <v>2000</v>
      </c>
      <c r="AK73" s="8">
        <f>VLOOKUP(D73,[2]Sheet1!$B$8:$AC$187,27,0)</f>
        <v>9000</v>
      </c>
      <c r="AL73" s="8"/>
      <c r="AM73" s="7">
        <v>1</v>
      </c>
      <c r="AN73" s="1">
        <v>34</v>
      </c>
    </row>
    <row r="74" spans="1:40" ht="38.4" x14ac:dyDescent="0.3">
      <c r="A74" s="7">
        <v>71</v>
      </c>
      <c r="B74" s="7" t="str">
        <f t="shared" si="2"/>
        <v>083</v>
      </c>
      <c r="C74" s="13" t="s">
        <v>583</v>
      </c>
      <c r="D74" s="13" t="s">
        <v>584</v>
      </c>
      <c r="E74" s="13" t="s">
        <v>585</v>
      </c>
      <c r="F74" s="13" t="s">
        <v>586</v>
      </c>
      <c r="G74" s="13" t="s">
        <v>587</v>
      </c>
      <c r="H74" s="13" t="s">
        <v>39</v>
      </c>
      <c r="I74" s="13" t="s">
        <v>108</v>
      </c>
      <c r="J74" s="13" t="s">
        <v>588</v>
      </c>
      <c r="K74" s="13">
        <v>4</v>
      </c>
      <c r="L74" s="13" t="s">
        <v>28</v>
      </c>
      <c r="M74" s="14" t="s">
        <v>589</v>
      </c>
      <c r="N74" s="13" t="s">
        <v>110</v>
      </c>
      <c r="O74" s="13" t="s">
        <v>30</v>
      </c>
      <c r="P74" s="13" t="s">
        <v>44</v>
      </c>
      <c r="Q74" s="15">
        <v>213050</v>
      </c>
      <c r="R74" s="15">
        <v>480</v>
      </c>
      <c r="S74" s="16">
        <v>102264000</v>
      </c>
      <c r="T74" s="17" t="s">
        <v>112</v>
      </c>
      <c r="U74" s="17" t="s">
        <v>111</v>
      </c>
      <c r="V74" s="8">
        <f>VLOOKUP(D74,[2]Sheet1!$B$8:$AC$187,12,0)</f>
        <v>70000</v>
      </c>
      <c r="W74" s="8">
        <f>VLOOKUP(D74,[2]Sheet1!$B$8:$AC$187,13,0)</f>
        <v>16000</v>
      </c>
      <c r="X74" s="8">
        <f>VLOOKUP(D74,[2]Sheet1!$B$8:$AC$187,14,0)</f>
        <v>32200</v>
      </c>
      <c r="Y74" s="8">
        <f>VLOOKUP(D74,[2]Sheet1!$B$8:$AC$187,15,0)</f>
        <v>700</v>
      </c>
      <c r="Z74" s="8">
        <f>VLOOKUP(D74,[2]Sheet1!$B$8:$AC$187,16,0)</f>
        <v>100</v>
      </c>
      <c r="AA74" s="8">
        <f>VLOOKUP(D74,[2]Sheet1!$B$8:$AC$187,17,0)</f>
        <v>7250</v>
      </c>
      <c r="AB74" s="8"/>
      <c r="AC74" s="8">
        <f>VLOOKUP(D74,[2]Sheet1!$B$8:$AC$187,19,0)</f>
        <v>17000</v>
      </c>
      <c r="AD74" s="8"/>
      <c r="AE74" s="8">
        <f>VLOOKUP(D74,[2]Sheet1!$B$8:$AC$187,21,0)</f>
        <v>16000</v>
      </c>
      <c r="AF74" s="8">
        <f>VLOOKUP(D74,[2]Sheet1!$B$8:$AC$187,22,0)</f>
        <v>14000</v>
      </c>
      <c r="AG74" s="8">
        <f>VLOOKUP(D74,[2]Sheet1!$B$8:$AC$187,23,0)</f>
        <v>2800</v>
      </c>
      <c r="AH74" s="8"/>
      <c r="AI74" s="8">
        <f>VLOOKUP(D74,[2]Sheet1!$B$8:$AC$187,25,0)</f>
        <v>7000</v>
      </c>
      <c r="AJ74" s="8">
        <f>VLOOKUP(D74,[2]Sheet1!$B$8:$AC$187,26,0)</f>
        <v>25000</v>
      </c>
      <c r="AK74" s="8">
        <f>VLOOKUP(D74,[2]Sheet1!$B$8:$AC$187,27,0)</f>
        <v>5000</v>
      </c>
      <c r="AL74" s="8"/>
      <c r="AM74" s="7">
        <v>1</v>
      </c>
      <c r="AN74" s="1">
        <v>34</v>
      </c>
    </row>
    <row r="75" spans="1:40" ht="38.4" x14ac:dyDescent="0.3">
      <c r="A75" s="7">
        <v>72</v>
      </c>
      <c r="B75" s="7" t="str">
        <f t="shared" si="2"/>
        <v>132</v>
      </c>
      <c r="C75" s="13" t="s">
        <v>787</v>
      </c>
      <c r="D75" s="13" t="s">
        <v>788</v>
      </c>
      <c r="E75" s="13" t="s">
        <v>789</v>
      </c>
      <c r="F75" s="13" t="s">
        <v>790</v>
      </c>
      <c r="G75" s="13" t="s">
        <v>791</v>
      </c>
      <c r="H75" s="13" t="s">
        <v>39</v>
      </c>
      <c r="I75" s="13" t="s">
        <v>792</v>
      </c>
      <c r="J75" s="13" t="s">
        <v>793</v>
      </c>
      <c r="K75" s="13">
        <v>4</v>
      </c>
      <c r="L75" s="13" t="s">
        <v>28</v>
      </c>
      <c r="M75" s="14" t="s">
        <v>794</v>
      </c>
      <c r="N75" s="13" t="s">
        <v>110</v>
      </c>
      <c r="O75" s="13" t="s">
        <v>30</v>
      </c>
      <c r="P75" s="13" t="s">
        <v>44</v>
      </c>
      <c r="Q75" s="15">
        <v>1908035</v>
      </c>
      <c r="R75" s="15">
        <v>686</v>
      </c>
      <c r="S75" s="16">
        <v>1308912010</v>
      </c>
      <c r="T75" s="17" t="s">
        <v>112</v>
      </c>
      <c r="U75" s="17" t="s">
        <v>111</v>
      </c>
      <c r="V75" s="8">
        <f>VLOOKUP(D75,[2]Sheet1!$B$8:$AC$187,12,0)</f>
        <v>750000</v>
      </c>
      <c r="W75" s="8">
        <f>VLOOKUP(D75,[2]Sheet1!$B$8:$AC$187,13,0)</f>
        <v>240000</v>
      </c>
      <c r="X75" s="8">
        <f>VLOOKUP(D75,[2]Sheet1!$B$8:$AC$187,14,0)</f>
        <v>175000</v>
      </c>
      <c r="Y75" s="8">
        <f>VLOOKUP(D75,[2]Sheet1!$B$8:$AC$187,15,0)</f>
        <v>23000</v>
      </c>
      <c r="Z75" s="8"/>
      <c r="AA75" s="8">
        <f>VLOOKUP(D75,[2]Sheet1!$B$8:$AC$187,17,0)</f>
        <v>70000</v>
      </c>
      <c r="AB75" s="8"/>
      <c r="AC75" s="8">
        <f>VLOOKUP(D75,[2]Sheet1!$B$8:$AC$187,19,0)</f>
        <v>220000</v>
      </c>
      <c r="AD75" s="8"/>
      <c r="AE75" s="8"/>
      <c r="AF75" s="8">
        <f>VLOOKUP(D75,[2]Sheet1!$B$8:$AC$187,22,0)</f>
        <v>90000</v>
      </c>
      <c r="AG75" s="8"/>
      <c r="AH75" s="8">
        <f>VLOOKUP(D75,[2]Sheet1!$B$8:$AC$187,24,0)</f>
        <v>35</v>
      </c>
      <c r="AI75" s="8"/>
      <c r="AJ75" s="8">
        <f>VLOOKUP(D75,[2]Sheet1!$B$8:$AC$187,26,0)</f>
        <v>190000</v>
      </c>
      <c r="AK75" s="8">
        <f>VLOOKUP(D75,[2]Sheet1!$B$8:$AC$187,27,0)</f>
        <v>150000</v>
      </c>
      <c r="AL75" s="8"/>
      <c r="AM75" s="7">
        <v>1</v>
      </c>
      <c r="AN75" s="1">
        <v>35</v>
      </c>
    </row>
    <row r="76" spans="1:40" ht="38.4" x14ac:dyDescent="0.3">
      <c r="A76" s="7">
        <v>73</v>
      </c>
      <c r="B76" s="7" t="str">
        <f t="shared" si="2"/>
        <v>091</v>
      </c>
      <c r="C76" s="13" t="s">
        <v>622</v>
      </c>
      <c r="D76" s="13" t="s">
        <v>623</v>
      </c>
      <c r="E76" s="13" t="s">
        <v>624</v>
      </c>
      <c r="F76" s="13" t="s">
        <v>625</v>
      </c>
      <c r="G76" s="13" t="s">
        <v>626</v>
      </c>
      <c r="H76" s="13" t="s">
        <v>25</v>
      </c>
      <c r="I76" s="13" t="s">
        <v>127</v>
      </c>
      <c r="J76" s="13" t="s">
        <v>200</v>
      </c>
      <c r="K76" s="13">
        <v>4</v>
      </c>
      <c r="L76" s="13" t="s">
        <v>28</v>
      </c>
      <c r="M76" s="14">
        <v>893110220723</v>
      </c>
      <c r="N76" s="13" t="s">
        <v>627</v>
      </c>
      <c r="O76" s="13" t="s">
        <v>30</v>
      </c>
      <c r="P76" s="13" t="s">
        <v>31</v>
      </c>
      <c r="Q76" s="15">
        <v>1145100</v>
      </c>
      <c r="R76" s="15">
        <v>1785</v>
      </c>
      <c r="S76" s="16">
        <v>2044003500</v>
      </c>
      <c r="T76" s="17" t="s">
        <v>629</v>
      </c>
      <c r="U76" s="17" t="s">
        <v>628</v>
      </c>
      <c r="V76" s="8"/>
      <c r="W76" s="8"/>
      <c r="X76" s="8">
        <f>VLOOKUP(D76,[2]Sheet1!$B$8:$AC$187,14,0)</f>
        <v>250000</v>
      </c>
      <c r="Y76" s="8">
        <f>VLOOKUP(D76,[2]Sheet1!$B$8:$AC$187,15,0)</f>
        <v>500</v>
      </c>
      <c r="Z76" s="8"/>
      <c r="AA76" s="8">
        <f>VLOOKUP(D76,[2]Sheet1!$B$8:$AC$187,17,0)</f>
        <v>50000</v>
      </c>
      <c r="AB76" s="8"/>
      <c r="AC76" s="8">
        <f>VLOOKUP(D76,[2]Sheet1!$B$8:$AC$187,19,0)</f>
        <v>100000</v>
      </c>
      <c r="AD76" s="8"/>
      <c r="AE76" s="8">
        <f>VLOOKUP(D76,[2]Sheet1!$B$8:$AC$187,21,0)</f>
        <v>100000</v>
      </c>
      <c r="AF76" s="8">
        <f>VLOOKUP(D76,[2]Sheet1!$B$8:$AC$187,22,0)</f>
        <v>348000</v>
      </c>
      <c r="AG76" s="8"/>
      <c r="AH76" s="8"/>
      <c r="AI76" s="8"/>
      <c r="AJ76" s="8">
        <f>VLOOKUP(D76,[2]Sheet1!$B$8:$AC$187,26,0)</f>
        <v>46600</v>
      </c>
      <c r="AK76" s="8">
        <f>VLOOKUP(D76,[2]Sheet1!$B$8:$AC$187,27,0)</f>
        <v>200000</v>
      </c>
      <c r="AL76" s="8">
        <f>VLOOKUP(D76,[2]Sheet1!$B$8:$AC$187,28,0)</f>
        <v>50000</v>
      </c>
      <c r="AM76" s="7">
        <v>1</v>
      </c>
      <c r="AN76" s="1">
        <v>36</v>
      </c>
    </row>
    <row r="77" spans="1:40" ht="38.4" x14ac:dyDescent="0.3">
      <c r="A77" s="7">
        <v>74</v>
      </c>
      <c r="B77" s="7" t="str">
        <f t="shared" si="2"/>
        <v>151</v>
      </c>
      <c r="C77" s="13" t="s">
        <v>890</v>
      </c>
      <c r="D77" s="13" t="s">
        <v>891</v>
      </c>
      <c r="E77" s="13" t="s">
        <v>892</v>
      </c>
      <c r="F77" s="13" t="s">
        <v>884</v>
      </c>
      <c r="G77" s="13" t="s">
        <v>413</v>
      </c>
      <c r="H77" s="13" t="s">
        <v>25</v>
      </c>
      <c r="I77" s="13" t="s">
        <v>199</v>
      </c>
      <c r="J77" s="13" t="s">
        <v>200</v>
      </c>
      <c r="K77" s="13">
        <v>4</v>
      </c>
      <c r="L77" s="13" t="s">
        <v>28</v>
      </c>
      <c r="M77" s="14" t="s">
        <v>893</v>
      </c>
      <c r="N77" s="13" t="s">
        <v>627</v>
      </c>
      <c r="O77" s="13" t="s">
        <v>30</v>
      </c>
      <c r="P77" s="13" t="s">
        <v>31</v>
      </c>
      <c r="Q77" s="15">
        <v>854000</v>
      </c>
      <c r="R77" s="15">
        <v>2499</v>
      </c>
      <c r="S77" s="16">
        <v>2134146000</v>
      </c>
      <c r="T77" s="17" t="s">
        <v>629</v>
      </c>
      <c r="U77" s="17" t="s">
        <v>628</v>
      </c>
      <c r="V77" s="8">
        <f>VLOOKUP(D77,[2]Sheet1!$B$8:$AC$187,12,0)</f>
        <v>250000</v>
      </c>
      <c r="W77" s="8"/>
      <c r="X77" s="8">
        <f>VLOOKUP(D77,[2]Sheet1!$B$8:$AC$187,14,0)</f>
        <v>92000</v>
      </c>
      <c r="Y77" s="8"/>
      <c r="Z77" s="8"/>
      <c r="AA77" s="8">
        <f>VLOOKUP(D77,[2]Sheet1!$B$8:$AC$187,17,0)</f>
        <v>75000</v>
      </c>
      <c r="AB77" s="8"/>
      <c r="AC77" s="8">
        <f>VLOOKUP(D77,[2]Sheet1!$B$8:$AC$187,19,0)</f>
        <v>120000</v>
      </c>
      <c r="AD77" s="8"/>
      <c r="AE77" s="8">
        <f>VLOOKUP(D77,[2]Sheet1!$B$8:$AC$187,21,0)</f>
        <v>100000</v>
      </c>
      <c r="AF77" s="8">
        <f>VLOOKUP(D77,[2]Sheet1!$B$8:$AC$187,22,0)</f>
        <v>80000.000000000015</v>
      </c>
      <c r="AG77" s="8"/>
      <c r="AH77" s="8"/>
      <c r="AI77" s="8">
        <f>VLOOKUP(D77,[2]Sheet1!$B$8:$AC$187,25,0)</f>
        <v>7000</v>
      </c>
      <c r="AJ77" s="8"/>
      <c r="AK77" s="8">
        <f>VLOOKUP(D77,[2]Sheet1!$B$8:$AC$187,27,0)</f>
        <v>80000</v>
      </c>
      <c r="AL77" s="8">
        <f>VLOOKUP(D77,[2]Sheet1!$B$8:$AC$187,28,0)</f>
        <v>50000</v>
      </c>
      <c r="AM77" s="7">
        <v>1</v>
      </c>
      <c r="AN77" s="1">
        <v>36</v>
      </c>
    </row>
    <row r="78" spans="1:40" ht="38.4" x14ac:dyDescent="0.3">
      <c r="A78" s="7">
        <v>75</v>
      </c>
      <c r="B78" s="7" t="str">
        <f t="shared" si="2"/>
        <v>156</v>
      </c>
      <c r="C78" s="13" t="s">
        <v>922</v>
      </c>
      <c r="D78" s="13" t="s">
        <v>923</v>
      </c>
      <c r="E78" s="13" t="s">
        <v>924</v>
      </c>
      <c r="F78" s="13" t="s">
        <v>925</v>
      </c>
      <c r="G78" s="13" t="s">
        <v>926</v>
      </c>
      <c r="H78" s="13" t="s">
        <v>25</v>
      </c>
      <c r="I78" s="13" t="s">
        <v>244</v>
      </c>
      <c r="J78" s="13" t="s">
        <v>927</v>
      </c>
      <c r="K78" s="13">
        <v>4</v>
      </c>
      <c r="L78" s="13" t="s">
        <v>28</v>
      </c>
      <c r="M78" s="14">
        <v>893110003823</v>
      </c>
      <c r="N78" s="13" t="s">
        <v>928</v>
      </c>
      <c r="O78" s="13" t="s">
        <v>30</v>
      </c>
      <c r="P78" s="13" t="s">
        <v>31</v>
      </c>
      <c r="Q78" s="15">
        <v>718600</v>
      </c>
      <c r="R78" s="15">
        <v>1890</v>
      </c>
      <c r="S78" s="16">
        <v>1358154000</v>
      </c>
      <c r="T78" s="17" t="s">
        <v>629</v>
      </c>
      <c r="U78" s="17" t="s">
        <v>628</v>
      </c>
      <c r="V78" s="8">
        <f>VLOOKUP(D78,[2]Sheet1!$B$8:$AC$187,12,0)</f>
        <v>58000</v>
      </c>
      <c r="W78" s="8"/>
      <c r="X78" s="8">
        <f>VLOOKUP(D78,[2]Sheet1!$B$8:$AC$187,14,0)</f>
        <v>140000</v>
      </c>
      <c r="Y78" s="8"/>
      <c r="Z78" s="8"/>
      <c r="AA78" s="8">
        <f>VLOOKUP(D78,[2]Sheet1!$B$8:$AC$187,17,0)</f>
        <v>80000</v>
      </c>
      <c r="AB78" s="8"/>
      <c r="AC78" s="8">
        <f>VLOOKUP(D78,[2]Sheet1!$B$8:$AC$187,19,0)</f>
        <v>84000</v>
      </c>
      <c r="AD78" s="8"/>
      <c r="AE78" s="8">
        <f>VLOOKUP(D78,[2]Sheet1!$B$8:$AC$187,21,0)</f>
        <v>80000</v>
      </c>
      <c r="AF78" s="8">
        <f>VLOOKUP(D78,[2]Sheet1!$B$8:$AC$187,22,0)</f>
        <v>100000</v>
      </c>
      <c r="AG78" s="8"/>
      <c r="AH78" s="8"/>
      <c r="AI78" s="8"/>
      <c r="AJ78" s="8">
        <f>VLOOKUP(D78,[2]Sheet1!$B$8:$AC$187,26,0)</f>
        <v>116600</v>
      </c>
      <c r="AK78" s="8"/>
      <c r="AL78" s="8">
        <f>VLOOKUP(D78,[2]Sheet1!$B$8:$AC$187,28,0)</f>
        <v>60000</v>
      </c>
      <c r="AM78" s="7">
        <v>2</v>
      </c>
      <c r="AN78" s="1">
        <v>37</v>
      </c>
    </row>
    <row r="79" spans="1:40" ht="57.6" x14ac:dyDescent="0.3">
      <c r="A79" s="7">
        <v>76</v>
      </c>
      <c r="B79" s="7" t="str">
        <f t="shared" si="2"/>
        <v>172</v>
      </c>
      <c r="C79" s="13" t="s">
        <v>1008</v>
      </c>
      <c r="D79" s="13" t="s">
        <v>1009</v>
      </c>
      <c r="E79" s="13" t="s">
        <v>1010</v>
      </c>
      <c r="F79" s="13" t="s">
        <v>1011</v>
      </c>
      <c r="G79" s="13" t="s">
        <v>1012</v>
      </c>
      <c r="H79" s="13" t="s">
        <v>25</v>
      </c>
      <c r="I79" s="13" t="s">
        <v>199</v>
      </c>
      <c r="J79" s="13" t="s">
        <v>293</v>
      </c>
      <c r="K79" s="13">
        <v>3</v>
      </c>
      <c r="L79" s="13" t="s">
        <v>28</v>
      </c>
      <c r="M79" s="14" t="s">
        <v>1013</v>
      </c>
      <c r="N79" s="13" t="s">
        <v>1014</v>
      </c>
      <c r="O79" s="13" t="s">
        <v>30</v>
      </c>
      <c r="P79" s="13" t="s">
        <v>31</v>
      </c>
      <c r="Q79" s="15">
        <v>1055000</v>
      </c>
      <c r="R79" s="15">
        <v>3780</v>
      </c>
      <c r="S79" s="16">
        <v>3987900000</v>
      </c>
      <c r="T79" s="17" t="s">
        <v>629</v>
      </c>
      <c r="U79" s="17" t="s">
        <v>628</v>
      </c>
      <c r="V79" s="8">
        <f>VLOOKUP(D79,[2]Sheet1!$B$8:$AC$187,12,0)</f>
        <v>230000</v>
      </c>
      <c r="W79" s="8"/>
      <c r="X79" s="8"/>
      <c r="Y79" s="8"/>
      <c r="Z79" s="8"/>
      <c r="AA79" s="8">
        <f>VLOOKUP(D79,[2]Sheet1!$B$8:$AC$187,17,0)</f>
        <v>50000</v>
      </c>
      <c r="AB79" s="8">
        <f>VLOOKUP(D79,[2]Sheet1!$B$8:$AC$187,18,0)</f>
        <v>70000</v>
      </c>
      <c r="AC79" s="8">
        <f>VLOOKUP(D79,[2]Sheet1!$B$8:$AC$187,19,0)</f>
        <v>170000</v>
      </c>
      <c r="AD79" s="8"/>
      <c r="AE79" s="8">
        <f>VLOOKUP(D79,[2]Sheet1!$B$8:$AC$187,21,0)</f>
        <v>140000</v>
      </c>
      <c r="AF79" s="8">
        <f>VLOOKUP(D79,[2]Sheet1!$B$8:$AC$187,22,0)</f>
        <v>70000</v>
      </c>
      <c r="AG79" s="8"/>
      <c r="AH79" s="8"/>
      <c r="AI79" s="8">
        <f>VLOOKUP(D79,[2]Sheet1!$B$8:$AC$187,25,0)</f>
        <v>80000</v>
      </c>
      <c r="AJ79" s="8">
        <f>VLOOKUP(D79,[2]Sheet1!$B$8:$AC$187,26,0)</f>
        <v>70000</v>
      </c>
      <c r="AK79" s="8">
        <f>VLOOKUP(D79,[2]Sheet1!$B$8:$AC$187,27,0)</f>
        <v>75000</v>
      </c>
      <c r="AL79" s="8">
        <f>VLOOKUP(D79,[2]Sheet1!$B$8:$AC$187,28,0)</f>
        <v>100000</v>
      </c>
      <c r="AM79" s="7">
        <v>1</v>
      </c>
      <c r="AN79" s="1">
        <v>38</v>
      </c>
    </row>
    <row r="80" spans="1:40" ht="28.8" x14ac:dyDescent="0.3">
      <c r="A80" s="7">
        <v>77</v>
      </c>
      <c r="B80" s="7" t="str">
        <f t="shared" si="2"/>
        <v>063</v>
      </c>
      <c r="C80" s="13" t="s">
        <v>445</v>
      </c>
      <c r="D80" s="13" t="s">
        <v>446</v>
      </c>
      <c r="E80" s="13" t="s">
        <v>447</v>
      </c>
      <c r="F80" s="13" t="s">
        <v>448</v>
      </c>
      <c r="G80" s="13" t="s">
        <v>449</v>
      </c>
      <c r="H80" s="13" t="s">
        <v>25</v>
      </c>
      <c r="I80" s="13" t="s">
        <v>450</v>
      </c>
      <c r="J80" s="13" t="s">
        <v>451</v>
      </c>
      <c r="K80" s="13" t="s">
        <v>435</v>
      </c>
      <c r="L80" s="13" t="s">
        <v>42</v>
      </c>
      <c r="M80" s="14" t="s">
        <v>452</v>
      </c>
      <c r="N80" s="13" t="s">
        <v>453</v>
      </c>
      <c r="O80" s="13" t="s">
        <v>454</v>
      </c>
      <c r="P80" s="13" t="s">
        <v>31</v>
      </c>
      <c r="Q80" s="15">
        <v>827000</v>
      </c>
      <c r="R80" s="15">
        <v>2599</v>
      </c>
      <c r="S80" s="16">
        <v>2149373000</v>
      </c>
      <c r="T80" s="17" t="s">
        <v>456</v>
      </c>
      <c r="U80" s="17" t="s">
        <v>455</v>
      </c>
      <c r="V80" s="8"/>
      <c r="W80" s="8"/>
      <c r="X80" s="8">
        <f>VLOOKUP(D80,[2]Sheet1!$B$8:$AC$187,14,0)</f>
        <v>126000</v>
      </c>
      <c r="Y80" s="8"/>
      <c r="Z80" s="8">
        <f>VLOOKUP(D80,[2]Sheet1!$B$8:$AC$187,16,0)</f>
        <v>21000</v>
      </c>
      <c r="AA80" s="8">
        <f>VLOOKUP(D80,[2]Sheet1!$B$8:$AC$187,17,0)</f>
        <v>50000</v>
      </c>
      <c r="AB80" s="8"/>
      <c r="AC80" s="8">
        <f>VLOOKUP(D80,[2]Sheet1!$B$8:$AC$187,19,0)</f>
        <v>30000</v>
      </c>
      <c r="AD80" s="8"/>
      <c r="AE80" s="8">
        <f>VLOOKUP(D80,[2]Sheet1!$B$8:$AC$187,21,0)</f>
        <v>500000</v>
      </c>
      <c r="AF80" s="8"/>
      <c r="AG80" s="8"/>
      <c r="AH80" s="8"/>
      <c r="AI80" s="8"/>
      <c r="AJ80" s="8"/>
      <c r="AK80" s="8">
        <f>VLOOKUP(D80,[2]Sheet1!$B$8:$AC$187,27,0)</f>
        <v>100000</v>
      </c>
      <c r="AL80" s="8"/>
      <c r="AM80" s="7">
        <v>1</v>
      </c>
      <c r="AN80" s="1">
        <v>38</v>
      </c>
    </row>
    <row r="81" spans="1:40" ht="38.4" x14ac:dyDescent="0.3">
      <c r="A81" s="7">
        <v>78</v>
      </c>
      <c r="B81" s="7" t="str">
        <f t="shared" si="2"/>
        <v>024</v>
      </c>
      <c r="C81" s="13" t="s">
        <v>194</v>
      </c>
      <c r="D81" s="13" t="s">
        <v>195</v>
      </c>
      <c r="E81" s="13" t="s">
        <v>196</v>
      </c>
      <c r="F81" s="13" t="s">
        <v>197</v>
      </c>
      <c r="G81" s="13" t="s">
        <v>198</v>
      </c>
      <c r="H81" s="13" t="s">
        <v>25</v>
      </c>
      <c r="I81" s="13" t="s">
        <v>199</v>
      </c>
      <c r="J81" s="13" t="s">
        <v>200</v>
      </c>
      <c r="K81" s="13">
        <v>4</v>
      </c>
      <c r="L81" s="13" t="s">
        <v>42</v>
      </c>
      <c r="M81" s="14">
        <v>893110027124</v>
      </c>
      <c r="N81" s="13" t="s">
        <v>201</v>
      </c>
      <c r="O81" s="13" t="s">
        <v>30</v>
      </c>
      <c r="P81" s="13" t="s">
        <v>31</v>
      </c>
      <c r="Q81" s="15">
        <v>1743400</v>
      </c>
      <c r="R81" s="15">
        <v>2982</v>
      </c>
      <c r="S81" s="16">
        <v>5198818800</v>
      </c>
      <c r="T81" s="17" t="s">
        <v>203</v>
      </c>
      <c r="U81" s="17" t="s">
        <v>202</v>
      </c>
      <c r="V81" s="8">
        <f>VLOOKUP(D81,[2]Sheet1!$B$8:$AC$187,12,0)</f>
        <v>460000</v>
      </c>
      <c r="W81" s="8"/>
      <c r="X81" s="8">
        <f>VLOOKUP(D81,[2]Sheet1!$B$8:$AC$187,14,0)</f>
        <v>99400</v>
      </c>
      <c r="Y81" s="8"/>
      <c r="Z81" s="8">
        <f>VLOOKUP(D81,[2]Sheet1!$B$8:$AC$187,16,0)</f>
        <v>7000</v>
      </c>
      <c r="AA81" s="8">
        <f>VLOOKUP(D81,[2]Sheet1!$B$8:$AC$187,17,0)</f>
        <v>100000</v>
      </c>
      <c r="AB81" s="8"/>
      <c r="AC81" s="8">
        <f>VLOOKUP(D81,[2]Sheet1!$B$8:$AC$187,19,0)</f>
        <v>200000</v>
      </c>
      <c r="AD81" s="8"/>
      <c r="AE81" s="8">
        <f>VLOOKUP(D81,[2]Sheet1!$B$8:$AC$187,21,0)</f>
        <v>140000</v>
      </c>
      <c r="AF81" s="8">
        <f>VLOOKUP(D81,[2]Sheet1!$B$8:$AC$187,22,0)</f>
        <v>300000</v>
      </c>
      <c r="AG81" s="8"/>
      <c r="AH81" s="8"/>
      <c r="AI81" s="8"/>
      <c r="AJ81" s="8">
        <f>VLOOKUP(D81,[2]Sheet1!$B$8:$AC$187,26,0)</f>
        <v>117000</v>
      </c>
      <c r="AK81" s="8">
        <f>VLOOKUP(D81,[2]Sheet1!$B$8:$AC$187,27,0)</f>
        <v>120000</v>
      </c>
      <c r="AL81" s="8">
        <f>VLOOKUP(D81,[2]Sheet1!$B$8:$AC$187,28,0)</f>
        <v>200000</v>
      </c>
      <c r="AM81" s="7">
        <v>2</v>
      </c>
      <c r="AN81" s="1">
        <v>39</v>
      </c>
    </row>
    <row r="82" spans="1:40" ht="38.4" x14ac:dyDescent="0.3">
      <c r="A82" s="7">
        <v>79</v>
      </c>
      <c r="B82" s="7" t="str">
        <f t="shared" si="2"/>
        <v>092</v>
      </c>
      <c r="C82" s="13" t="s">
        <v>630</v>
      </c>
      <c r="D82" s="13" t="s">
        <v>631</v>
      </c>
      <c r="E82" s="13" t="s">
        <v>632</v>
      </c>
      <c r="F82" s="13" t="s">
        <v>633</v>
      </c>
      <c r="G82" s="13" t="s">
        <v>600</v>
      </c>
      <c r="H82" s="13" t="s">
        <v>25</v>
      </c>
      <c r="I82" s="13" t="s">
        <v>199</v>
      </c>
      <c r="J82" s="13" t="s">
        <v>634</v>
      </c>
      <c r="K82" s="13">
        <v>4</v>
      </c>
      <c r="L82" s="13" t="s">
        <v>28</v>
      </c>
      <c r="M82" s="14" t="s">
        <v>635</v>
      </c>
      <c r="N82" s="13" t="s">
        <v>627</v>
      </c>
      <c r="O82" s="13" t="s">
        <v>30</v>
      </c>
      <c r="P82" s="13" t="s">
        <v>31</v>
      </c>
      <c r="Q82" s="15">
        <v>2443300</v>
      </c>
      <c r="R82" s="15">
        <v>1113</v>
      </c>
      <c r="S82" s="16">
        <v>2719392900</v>
      </c>
      <c r="T82" s="17" t="s">
        <v>203</v>
      </c>
      <c r="U82" s="17" t="s">
        <v>202</v>
      </c>
      <c r="V82" s="8">
        <f>VLOOKUP(D82,[2]Sheet1!$B$8:$AC$187,12,0)</f>
        <v>175000</v>
      </c>
      <c r="W82" s="8"/>
      <c r="X82" s="8">
        <f>VLOOKUP(D82,[2]Sheet1!$B$8:$AC$187,14,0)</f>
        <v>280000</v>
      </c>
      <c r="Y82" s="8"/>
      <c r="Z82" s="8"/>
      <c r="AA82" s="8">
        <f>VLOOKUP(D82,[2]Sheet1!$B$8:$AC$187,17,0)</f>
        <v>450000</v>
      </c>
      <c r="AB82" s="8"/>
      <c r="AC82" s="8">
        <f>VLOOKUP(D82,[2]Sheet1!$B$8:$AC$187,19,0)</f>
        <v>340000</v>
      </c>
      <c r="AD82" s="8"/>
      <c r="AE82" s="8">
        <f>VLOOKUP(D82,[2]Sheet1!$B$8:$AC$187,21,0)</f>
        <v>380000</v>
      </c>
      <c r="AF82" s="8">
        <f>VLOOKUP(D82,[2]Sheet1!$B$8:$AC$187,22,0)</f>
        <v>260000</v>
      </c>
      <c r="AG82" s="8"/>
      <c r="AH82" s="8"/>
      <c r="AI82" s="8">
        <f>VLOOKUP(D82,[2]Sheet1!$B$8:$AC$187,25,0)</f>
        <v>20000</v>
      </c>
      <c r="AJ82" s="8">
        <f>VLOOKUP(D82,[2]Sheet1!$B$8:$AC$187,26,0)</f>
        <v>58300</v>
      </c>
      <c r="AK82" s="8">
        <f>VLOOKUP(D82,[2]Sheet1!$B$8:$AC$187,27,0)</f>
        <v>180000</v>
      </c>
      <c r="AL82" s="8">
        <f>VLOOKUP(D82,[2]Sheet1!$B$8:$AC$187,28,0)</f>
        <v>300000</v>
      </c>
      <c r="AM82" s="7">
        <v>1</v>
      </c>
      <c r="AN82" s="1">
        <v>39</v>
      </c>
    </row>
    <row r="83" spans="1:40" ht="86.4" x14ac:dyDescent="0.3">
      <c r="A83" s="7">
        <v>80</v>
      </c>
      <c r="B83" s="7" t="str">
        <f t="shared" si="2"/>
        <v>106</v>
      </c>
      <c r="C83" s="13" t="s">
        <v>681</v>
      </c>
      <c r="D83" s="13" t="s">
        <v>682</v>
      </c>
      <c r="E83" s="13" t="s">
        <v>683</v>
      </c>
      <c r="F83" s="13" t="s">
        <v>684</v>
      </c>
      <c r="G83" s="13" t="s">
        <v>243</v>
      </c>
      <c r="H83" s="13" t="s">
        <v>25</v>
      </c>
      <c r="I83" s="13" t="s">
        <v>127</v>
      </c>
      <c r="J83" s="13" t="s">
        <v>200</v>
      </c>
      <c r="K83" s="13">
        <v>4</v>
      </c>
      <c r="L83" s="13" t="s">
        <v>28</v>
      </c>
      <c r="M83" s="14">
        <v>893110265024</v>
      </c>
      <c r="N83" s="13" t="s">
        <v>685</v>
      </c>
      <c r="O83" s="13" t="s">
        <v>30</v>
      </c>
      <c r="P83" s="13" t="s">
        <v>31</v>
      </c>
      <c r="Q83" s="15">
        <v>1042000</v>
      </c>
      <c r="R83" s="15">
        <v>1932</v>
      </c>
      <c r="S83" s="16">
        <v>2013144000</v>
      </c>
      <c r="T83" s="17" t="s">
        <v>203</v>
      </c>
      <c r="U83" s="17" t="s">
        <v>202</v>
      </c>
      <c r="V83" s="8"/>
      <c r="W83" s="8"/>
      <c r="X83" s="8">
        <f>VLOOKUP(D83,[2]Sheet1!$B$8:$AC$187,14,0)</f>
        <v>280000</v>
      </c>
      <c r="Y83" s="8"/>
      <c r="Z83" s="8">
        <f>VLOOKUP(D83,[2]Sheet1!$B$8:$AC$187,16,0)</f>
        <v>22400</v>
      </c>
      <c r="AA83" s="8">
        <f>VLOOKUP(D83,[2]Sheet1!$B$8:$AC$187,17,0)</f>
        <v>50000</v>
      </c>
      <c r="AB83" s="8"/>
      <c r="AC83" s="8">
        <f>VLOOKUP(D83,[2]Sheet1!$B$8:$AC$187,19,0)</f>
        <v>70000</v>
      </c>
      <c r="AD83" s="8"/>
      <c r="AE83" s="8">
        <f>VLOOKUP(D83,[2]Sheet1!$B$8:$AC$187,21,0)</f>
        <v>84000</v>
      </c>
      <c r="AF83" s="8">
        <f>VLOOKUP(D83,[2]Sheet1!$B$8:$AC$187,22,0)</f>
        <v>24000</v>
      </c>
      <c r="AG83" s="8"/>
      <c r="AH83" s="8"/>
      <c r="AI83" s="8">
        <f>VLOOKUP(D83,[2]Sheet1!$B$8:$AC$187,25,0)</f>
        <v>20000</v>
      </c>
      <c r="AJ83" s="8">
        <f>VLOOKUP(D83,[2]Sheet1!$B$8:$AC$187,26,0)</f>
        <v>291600</v>
      </c>
      <c r="AK83" s="8">
        <f>VLOOKUP(D83,[2]Sheet1!$B$8:$AC$187,27,0)</f>
        <v>100000</v>
      </c>
      <c r="AL83" s="8">
        <f>VLOOKUP(D83,[2]Sheet1!$B$8:$AC$187,28,0)</f>
        <v>100000</v>
      </c>
      <c r="AM83" s="7">
        <v>1</v>
      </c>
      <c r="AN83" s="1">
        <v>40</v>
      </c>
    </row>
    <row r="84" spans="1:40" ht="57.6" x14ac:dyDescent="0.3">
      <c r="A84" s="7">
        <v>81</v>
      </c>
      <c r="B84" s="7" t="str">
        <f t="shared" si="2"/>
        <v>007</v>
      </c>
      <c r="C84" s="13" t="s">
        <v>72</v>
      </c>
      <c r="D84" s="13" t="s">
        <v>73</v>
      </c>
      <c r="E84" s="13" t="s">
        <v>74</v>
      </c>
      <c r="F84" s="13" t="s">
        <v>75</v>
      </c>
      <c r="G84" s="13" t="s">
        <v>76</v>
      </c>
      <c r="H84" s="13" t="s">
        <v>25</v>
      </c>
      <c r="I84" s="13" t="s">
        <v>77</v>
      </c>
      <c r="J84" s="13" t="s">
        <v>78</v>
      </c>
      <c r="K84" s="13">
        <v>1</v>
      </c>
      <c r="L84" s="13" t="s">
        <v>42</v>
      </c>
      <c r="M84" s="14">
        <v>300110029823</v>
      </c>
      <c r="N84" s="13" t="s">
        <v>79</v>
      </c>
      <c r="O84" s="13" t="s">
        <v>80</v>
      </c>
      <c r="P84" s="13" t="s">
        <v>31</v>
      </c>
      <c r="Q84" s="15">
        <v>520200</v>
      </c>
      <c r="R84" s="15">
        <v>4987</v>
      </c>
      <c r="S84" s="16">
        <v>2594237400</v>
      </c>
      <c r="T84" s="17" t="s">
        <v>82</v>
      </c>
      <c r="U84" s="17" t="s">
        <v>81</v>
      </c>
      <c r="V84" s="8">
        <f>VLOOKUP(D84,[2]Sheet1!$B$8:$AC$187,12,0)</f>
        <v>50000</v>
      </c>
      <c r="W84" s="8"/>
      <c r="X84" s="8">
        <f>VLOOKUP(D84,[2]Sheet1!$B$8:$AC$187,14,0)</f>
        <v>130200</v>
      </c>
      <c r="Y84" s="8"/>
      <c r="Z84" s="8">
        <f>VLOOKUP(D84,[2]Sheet1!$B$8:$AC$187,16,0)</f>
        <v>60000</v>
      </c>
      <c r="AA84" s="8">
        <f>VLOOKUP(D84,[2]Sheet1!$B$8:$AC$187,17,0)</f>
        <v>20000</v>
      </c>
      <c r="AB84" s="8">
        <f>VLOOKUP(D84,[2]Sheet1!$B$8:$AC$187,18,0)</f>
        <v>20000</v>
      </c>
      <c r="AC84" s="8">
        <f>VLOOKUP(D84,[2]Sheet1!$B$8:$AC$187,19,0)</f>
        <v>34000</v>
      </c>
      <c r="AD84" s="8"/>
      <c r="AE84" s="8">
        <f>VLOOKUP(D84,[2]Sheet1!$B$8:$AC$187,21,0)</f>
        <v>100000</v>
      </c>
      <c r="AF84" s="8">
        <f>VLOOKUP(D84,[2]Sheet1!$B$8:$AC$187,22,0)</f>
        <v>63000</v>
      </c>
      <c r="AG84" s="8"/>
      <c r="AH84" s="8"/>
      <c r="AI84" s="8">
        <f>VLOOKUP(D84,[2]Sheet1!$B$8:$AC$187,25,0)</f>
        <v>15000</v>
      </c>
      <c r="AJ84" s="8"/>
      <c r="AK84" s="8">
        <f>VLOOKUP(D84,[2]Sheet1!$B$8:$AC$187,27,0)</f>
        <v>18000</v>
      </c>
      <c r="AL84" s="8">
        <f>VLOOKUP(D84,[2]Sheet1!$B$8:$AC$187,28,0)</f>
        <v>10000</v>
      </c>
      <c r="AM84" s="7">
        <v>1</v>
      </c>
      <c r="AN84" s="1">
        <v>40</v>
      </c>
    </row>
    <row r="85" spans="1:40" ht="28.8" x14ac:dyDescent="0.3">
      <c r="A85" s="7">
        <v>82</v>
      </c>
      <c r="B85" s="7" t="str">
        <f t="shared" si="2"/>
        <v>018</v>
      </c>
      <c r="C85" s="13" t="s">
        <v>145</v>
      </c>
      <c r="D85" s="13" t="s">
        <v>146</v>
      </c>
      <c r="E85" s="13" t="s">
        <v>147</v>
      </c>
      <c r="F85" s="13" t="s">
        <v>148</v>
      </c>
      <c r="G85" s="13" t="s">
        <v>149</v>
      </c>
      <c r="H85" s="13" t="s">
        <v>150</v>
      </c>
      <c r="I85" s="13" t="s">
        <v>151</v>
      </c>
      <c r="J85" s="13" t="s">
        <v>152</v>
      </c>
      <c r="K85" s="13">
        <v>1</v>
      </c>
      <c r="L85" s="13" t="s">
        <v>28</v>
      </c>
      <c r="M85" s="14" t="s">
        <v>153</v>
      </c>
      <c r="N85" s="13" t="s">
        <v>154</v>
      </c>
      <c r="O85" s="13" t="s">
        <v>80</v>
      </c>
      <c r="P85" s="13" t="s">
        <v>44</v>
      </c>
      <c r="Q85" s="15">
        <v>7885</v>
      </c>
      <c r="R85" s="15">
        <v>41600</v>
      </c>
      <c r="S85" s="16">
        <v>328016000</v>
      </c>
      <c r="T85" s="17" t="s">
        <v>82</v>
      </c>
      <c r="U85" s="17" t="s">
        <v>81</v>
      </c>
      <c r="V85" s="8">
        <f>VLOOKUP(D85,[2]Sheet1!$B$8:$AC$187,12,0)</f>
        <v>3500</v>
      </c>
      <c r="W85" s="8">
        <f>VLOOKUP(D85,[2]Sheet1!$B$8:$AC$187,13,0)</f>
        <v>1800</v>
      </c>
      <c r="X85" s="8">
        <f>VLOOKUP(D85,[2]Sheet1!$B$8:$AC$187,14,0)</f>
        <v>700</v>
      </c>
      <c r="Y85" s="8"/>
      <c r="Z85" s="8"/>
      <c r="AA85" s="8"/>
      <c r="AB85" s="8"/>
      <c r="AC85" s="8">
        <f>VLOOKUP(D85,[2]Sheet1!$B$8:$AC$187,19,0)</f>
        <v>600</v>
      </c>
      <c r="AD85" s="8"/>
      <c r="AE85" s="8">
        <f>VLOOKUP(D85,[2]Sheet1!$B$8:$AC$187,21,0)</f>
        <v>350</v>
      </c>
      <c r="AF85" s="8">
        <f>VLOOKUP(D85,[2]Sheet1!$B$8:$AC$187,22,0)</f>
        <v>135</v>
      </c>
      <c r="AG85" s="8"/>
      <c r="AH85" s="8"/>
      <c r="AI85" s="8"/>
      <c r="AJ85" s="8">
        <f>VLOOKUP(D85,[2]Sheet1!$B$8:$AC$187,26,0)</f>
        <v>600</v>
      </c>
      <c r="AK85" s="8">
        <f>VLOOKUP(D85,[2]Sheet1!$B$8:$AC$187,27,0)</f>
        <v>200</v>
      </c>
      <c r="AL85" s="8"/>
      <c r="AM85" s="7">
        <v>1</v>
      </c>
      <c r="AN85" s="1">
        <v>41</v>
      </c>
    </row>
    <row r="86" spans="1:40" ht="28.8" x14ac:dyDescent="0.3">
      <c r="A86" s="7">
        <v>83</v>
      </c>
      <c r="B86" s="7" t="str">
        <f t="shared" si="2"/>
        <v>033</v>
      </c>
      <c r="C86" s="13" t="s">
        <v>259</v>
      </c>
      <c r="D86" s="13" t="s">
        <v>260</v>
      </c>
      <c r="E86" s="13" t="s">
        <v>261</v>
      </c>
      <c r="F86" s="13" t="s">
        <v>262</v>
      </c>
      <c r="G86" s="13" t="s">
        <v>263</v>
      </c>
      <c r="H86" s="13" t="s">
        <v>25</v>
      </c>
      <c r="I86" s="13" t="s">
        <v>264</v>
      </c>
      <c r="J86" s="13" t="s">
        <v>265</v>
      </c>
      <c r="K86" s="13">
        <v>5</v>
      </c>
      <c r="L86" s="13" t="s">
        <v>42</v>
      </c>
      <c r="M86" s="14">
        <v>899110399323</v>
      </c>
      <c r="N86" s="13" t="s">
        <v>266</v>
      </c>
      <c r="O86" s="13" t="s">
        <v>162</v>
      </c>
      <c r="P86" s="13" t="s">
        <v>69</v>
      </c>
      <c r="Q86" s="15">
        <v>17520</v>
      </c>
      <c r="R86" s="15">
        <v>103140</v>
      </c>
      <c r="S86" s="16">
        <v>1807012800</v>
      </c>
      <c r="T86" s="17" t="s">
        <v>82</v>
      </c>
      <c r="U86" s="17" t="s">
        <v>81</v>
      </c>
      <c r="V86" s="8">
        <f>VLOOKUP(D86,[2]Sheet1!$B$8:$AC$187,12,0)</f>
        <v>350</v>
      </c>
      <c r="W86" s="8">
        <f>VLOOKUP(D86,[2]Sheet1!$B$8:$AC$187,13,0)</f>
        <v>9000</v>
      </c>
      <c r="X86" s="8">
        <f>VLOOKUP(D86,[2]Sheet1!$B$8:$AC$187,14,0)</f>
        <v>1120</v>
      </c>
      <c r="Y86" s="8"/>
      <c r="Z86" s="8"/>
      <c r="AA86" s="8"/>
      <c r="AB86" s="8"/>
      <c r="AC86" s="8">
        <f>VLOOKUP(D86,[2]Sheet1!$B$8:$AC$187,19,0)</f>
        <v>900</v>
      </c>
      <c r="AD86" s="8"/>
      <c r="AE86" s="8">
        <f>VLOOKUP(D86,[2]Sheet1!$B$8:$AC$187,21,0)</f>
        <v>250</v>
      </c>
      <c r="AF86" s="8"/>
      <c r="AG86" s="8"/>
      <c r="AH86" s="8"/>
      <c r="AI86" s="8"/>
      <c r="AJ86" s="8">
        <f>VLOOKUP(D86,[2]Sheet1!$B$8:$AC$187,26,0)</f>
        <v>2900</v>
      </c>
      <c r="AK86" s="8">
        <f>VLOOKUP(D86,[2]Sheet1!$B$8:$AC$187,27,0)</f>
        <v>3000</v>
      </c>
      <c r="AL86" s="8"/>
      <c r="AM86" s="7">
        <v>1</v>
      </c>
      <c r="AN86" s="1">
        <v>41</v>
      </c>
    </row>
    <row r="87" spans="1:40" ht="115.2" x14ac:dyDescent="0.3">
      <c r="A87" s="7">
        <v>84</v>
      </c>
      <c r="B87" s="7" t="str">
        <f t="shared" si="2"/>
        <v>057</v>
      </c>
      <c r="C87" s="13" t="s">
        <v>399</v>
      </c>
      <c r="D87" s="13" t="s">
        <v>400</v>
      </c>
      <c r="E87" s="13" t="s">
        <v>401</v>
      </c>
      <c r="F87" s="13" t="s">
        <v>402</v>
      </c>
      <c r="G87" s="13" t="s">
        <v>403</v>
      </c>
      <c r="H87" s="13" t="s">
        <v>312</v>
      </c>
      <c r="I87" s="13" t="s">
        <v>404</v>
      </c>
      <c r="J87" s="13" t="s">
        <v>405</v>
      </c>
      <c r="K87" s="13">
        <v>1</v>
      </c>
      <c r="L87" s="13" t="s">
        <v>132</v>
      </c>
      <c r="M87" s="14" t="s">
        <v>406</v>
      </c>
      <c r="N87" s="13" t="s">
        <v>407</v>
      </c>
      <c r="O87" s="13" t="s">
        <v>80</v>
      </c>
      <c r="P87" s="13" t="s">
        <v>408</v>
      </c>
      <c r="Q87" s="15">
        <v>1462</v>
      </c>
      <c r="R87" s="15">
        <v>110000</v>
      </c>
      <c r="S87" s="16">
        <v>160820000</v>
      </c>
      <c r="T87" s="17" t="s">
        <v>82</v>
      </c>
      <c r="U87" s="17" t="s">
        <v>81</v>
      </c>
      <c r="V87" s="8">
        <f>VLOOKUP(D87,[2]Sheet1!$B$8:$AC$187,12,0)</f>
        <v>1200</v>
      </c>
      <c r="W87" s="8"/>
      <c r="X87" s="8">
        <f>VLOOKUP(D87,[2]Sheet1!$B$8:$AC$187,14,0)</f>
        <v>160</v>
      </c>
      <c r="Y87" s="8"/>
      <c r="Z87" s="8"/>
      <c r="AA87" s="8">
        <f>VLOOKUP(D87,[2]Sheet1!$B$8:$AC$187,17,0)</f>
        <v>20</v>
      </c>
      <c r="AB87" s="8"/>
      <c r="AC87" s="8"/>
      <c r="AD87" s="8"/>
      <c r="AE87" s="8">
        <f>VLOOKUP(D87,[2]Sheet1!$B$8:$AC$187,21,0)</f>
        <v>80</v>
      </c>
      <c r="AF87" s="8"/>
      <c r="AG87" s="8"/>
      <c r="AH87" s="8"/>
      <c r="AI87" s="8"/>
      <c r="AJ87" s="8"/>
      <c r="AK87" s="8">
        <f>VLOOKUP(D87,[2]Sheet1!$B$8:$AC$187,27,0)</f>
        <v>2</v>
      </c>
      <c r="AL87" s="8"/>
      <c r="AM87" s="7">
        <v>1</v>
      </c>
      <c r="AN87" s="1">
        <v>41</v>
      </c>
    </row>
    <row r="88" spans="1:40" ht="105.6" x14ac:dyDescent="0.3">
      <c r="A88" s="7">
        <v>85</v>
      </c>
      <c r="B88" s="7" t="str">
        <f t="shared" si="2"/>
        <v>138</v>
      </c>
      <c r="C88" s="13" t="s">
        <v>821</v>
      </c>
      <c r="D88" s="13" t="s">
        <v>822</v>
      </c>
      <c r="E88" s="13" t="s">
        <v>823</v>
      </c>
      <c r="F88" s="13" t="s">
        <v>824</v>
      </c>
      <c r="G88" s="13" t="s">
        <v>825</v>
      </c>
      <c r="H88" s="13" t="s">
        <v>25</v>
      </c>
      <c r="I88" s="13" t="s">
        <v>199</v>
      </c>
      <c r="J88" s="13" t="s">
        <v>826</v>
      </c>
      <c r="K88" s="13">
        <v>1</v>
      </c>
      <c r="L88" s="13" t="s">
        <v>28</v>
      </c>
      <c r="M88" s="14" t="s">
        <v>827</v>
      </c>
      <c r="N88" s="13" t="s">
        <v>828</v>
      </c>
      <c r="O88" s="13" t="s">
        <v>829</v>
      </c>
      <c r="P88" s="13" t="s">
        <v>31</v>
      </c>
      <c r="Q88" s="15">
        <v>294000</v>
      </c>
      <c r="R88" s="15">
        <v>6589</v>
      </c>
      <c r="S88" s="16">
        <v>1937166000</v>
      </c>
      <c r="T88" s="17" t="s">
        <v>82</v>
      </c>
      <c r="U88" s="17" t="s">
        <v>81</v>
      </c>
      <c r="V88" s="8">
        <f>VLOOKUP(D88,[2]Sheet1!$B$8:$AC$187,12,0)</f>
        <v>12000</v>
      </c>
      <c r="W88" s="8"/>
      <c r="X88" s="8">
        <f>VLOOKUP(D88,[2]Sheet1!$B$8:$AC$187,14,0)</f>
        <v>80000</v>
      </c>
      <c r="Y88" s="8"/>
      <c r="Z88" s="8">
        <f>VLOOKUP(D88,[2]Sheet1!$B$8:$AC$187,16,0)</f>
        <v>47600</v>
      </c>
      <c r="AA88" s="8"/>
      <c r="AB88" s="8">
        <f>VLOOKUP(D88,[2]Sheet1!$B$8:$AC$187,18,0)</f>
        <v>50400</v>
      </c>
      <c r="AC88" s="8">
        <f>VLOOKUP(D88,[2]Sheet1!$B$8:$AC$187,19,0)</f>
        <v>17000</v>
      </c>
      <c r="AD88" s="8"/>
      <c r="AE88" s="8">
        <f>VLOOKUP(D88,[2]Sheet1!$B$8:$AC$187,21,0)</f>
        <v>15000</v>
      </c>
      <c r="AF88" s="8">
        <f>VLOOKUP(D88,[2]Sheet1!$B$8:$AC$187,22,0)</f>
        <v>60000</v>
      </c>
      <c r="AG88" s="8"/>
      <c r="AH88" s="8"/>
      <c r="AI88" s="8"/>
      <c r="AJ88" s="8"/>
      <c r="AK88" s="8">
        <f>VLOOKUP(D88,[2]Sheet1!$B$8:$AC$187,27,0)</f>
        <v>2000</v>
      </c>
      <c r="AL88" s="8">
        <f>VLOOKUP(D88,[2]Sheet1!$B$8:$AC$187,28,0)</f>
        <v>10000</v>
      </c>
      <c r="AM88" s="7">
        <v>2</v>
      </c>
      <c r="AN88" s="1">
        <v>41</v>
      </c>
    </row>
    <row r="89" spans="1:40" ht="76.8" x14ac:dyDescent="0.3">
      <c r="A89" s="7">
        <v>86</v>
      </c>
      <c r="B89" s="7" t="str">
        <f t="shared" si="2"/>
        <v>139</v>
      </c>
      <c r="C89" s="13" t="s">
        <v>830</v>
      </c>
      <c r="D89" s="13" t="s">
        <v>831</v>
      </c>
      <c r="E89" s="13" t="s">
        <v>832</v>
      </c>
      <c r="F89" s="13" t="s">
        <v>833</v>
      </c>
      <c r="G89" s="13" t="s">
        <v>834</v>
      </c>
      <c r="H89" s="13" t="s">
        <v>25</v>
      </c>
      <c r="I89" s="13" t="s">
        <v>127</v>
      </c>
      <c r="J89" s="13" t="s">
        <v>835</v>
      </c>
      <c r="K89" s="13">
        <v>1</v>
      </c>
      <c r="L89" s="13" t="s">
        <v>28</v>
      </c>
      <c r="M89" s="14" t="s">
        <v>836</v>
      </c>
      <c r="N89" s="13" t="s">
        <v>79</v>
      </c>
      <c r="O89" s="13" t="s">
        <v>80</v>
      </c>
      <c r="P89" s="13" t="s">
        <v>31</v>
      </c>
      <c r="Q89" s="15">
        <v>248810</v>
      </c>
      <c r="R89" s="15">
        <v>6500</v>
      </c>
      <c r="S89" s="16">
        <v>1617265000</v>
      </c>
      <c r="T89" s="17" t="s">
        <v>82</v>
      </c>
      <c r="U89" s="17" t="s">
        <v>81</v>
      </c>
      <c r="V89" s="8">
        <f>VLOOKUP(D89,[2]Sheet1!$B$8:$AC$187,12,0)</f>
        <v>35000</v>
      </c>
      <c r="W89" s="8"/>
      <c r="X89" s="8">
        <f>VLOOKUP(D89,[2]Sheet1!$B$8:$AC$187,14,0)</f>
        <v>43310</v>
      </c>
      <c r="Y89" s="8"/>
      <c r="Z89" s="8">
        <f>VLOOKUP(D89,[2]Sheet1!$B$8:$AC$187,16,0)</f>
        <v>50000</v>
      </c>
      <c r="AA89" s="8"/>
      <c r="AB89" s="8">
        <f>VLOOKUP(D89,[2]Sheet1!$B$8:$AC$187,18,0)</f>
        <v>20000</v>
      </c>
      <c r="AC89" s="8">
        <f>VLOOKUP(D89,[2]Sheet1!$B$8:$AC$187,19,0)</f>
        <v>25000</v>
      </c>
      <c r="AD89" s="8"/>
      <c r="AE89" s="8"/>
      <c r="AF89" s="8">
        <f>VLOOKUP(D89,[2]Sheet1!$B$8:$AC$187,22,0)</f>
        <v>58000</v>
      </c>
      <c r="AG89" s="8"/>
      <c r="AH89" s="8"/>
      <c r="AI89" s="8"/>
      <c r="AJ89" s="8"/>
      <c r="AK89" s="8">
        <f>VLOOKUP(D89,[2]Sheet1!$B$8:$AC$187,27,0)</f>
        <v>2500</v>
      </c>
      <c r="AL89" s="8">
        <f>VLOOKUP(D89,[2]Sheet1!$B$8:$AC$187,28,0)</f>
        <v>15000</v>
      </c>
      <c r="AM89" s="7">
        <v>1</v>
      </c>
      <c r="AN89" s="1">
        <v>41</v>
      </c>
    </row>
    <row r="90" spans="1:40" ht="28.8" x14ac:dyDescent="0.3">
      <c r="A90" s="7">
        <v>87</v>
      </c>
      <c r="B90" s="7" t="str">
        <f t="shared" si="2"/>
        <v>153</v>
      </c>
      <c r="C90" s="13" t="s">
        <v>901</v>
      </c>
      <c r="D90" s="13" t="s">
        <v>902</v>
      </c>
      <c r="E90" s="13" t="s">
        <v>903</v>
      </c>
      <c r="F90" s="13" t="s">
        <v>904</v>
      </c>
      <c r="G90" s="13" t="s">
        <v>905</v>
      </c>
      <c r="H90" s="13" t="s">
        <v>906</v>
      </c>
      <c r="I90" s="13" t="s">
        <v>907</v>
      </c>
      <c r="J90" s="13" t="s">
        <v>908</v>
      </c>
      <c r="K90" s="13">
        <v>1</v>
      </c>
      <c r="L90" s="13" t="s">
        <v>28</v>
      </c>
      <c r="M90" s="14" t="s">
        <v>909</v>
      </c>
      <c r="N90" s="13" t="s">
        <v>764</v>
      </c>
      <c r="O90" s="13" t="s">
        <v>765</v>
      </c>
      <c r="P90" s="13" t="s">
        <v>44</v>
      </c>
      <c r="Q90" s="15">
        <v>89310</v>
      </c>
      <c r="R90" s="15">
        <v>24690</v>
      </c>
      <c r="S90" s="16">
        <v>2205063900</v>
      </c>
      <c r="T90" s="17" t="s">
        <v>82</v>
      </c>
      <c r="U90" s="17" t="s">
        <v>81</v>
      </c>
      <c r="V90" s="8">
        <f>VLOOKUP(D90,[2]Sheet1!$B$8:$AC$187,12,0)</f>
        <v>35000</v>
      </c>
      <c r="W90" s="8">
        <f>VLOOKUP(D90,[2]Sheet1!$B$8:$AC$187,13,0)</f>
        <v>3000</v>
      </c>
      <c r="X90" s="8">
        <f>VLOOKUP(D90,[2]Sheet1!$B$8:$AC$187,14,0)</f>
        <v>6910</v>
      </c>
      <c r="Y90" s="8"/>
      <c r="Z90" s="8"/>
      <c r="AA90" s="8">
        <f>VLOOKUP(D90,[2]Sheet1!$B$8:$AC$187,17,0)</f>
        <v>10000</v>
      </c>
      <c r="AB90" s="8"/>
      <c r="AC90" s="8">
        <f>VLOOKUP(D90,[2]Sheet1!$B$8:$AC$187,19,0)</f>
        <v>8000</v>
      </c>
      <c r="AD90" s="8"/>
      <c r="AE90" s="8">
        <f>VLOOKUP(D90,[2]Sheet1!$B$8:$AC$187,21,0)</f>
        <v>3500</v>
      </c>
      <c r="AF90" s="8">
        <f>VLOOKUP(D90,[2]Sheet1!$B$8:$AC$187,22,0)</f>
        <v>6450</v>
      </c>
      <c r="AG90" s="8"/>
      <c r="AH90" s="8"/>
      <c r="AI90" s="8"/>
      <c r="AJ90" s="8">
        <f>VLOOKUP(D90,[2]Sheet1!$B$8:$AC$187,26,0)</f>
        <v>9450</v>
      </c>
      <c r="AK90" s="8">
        <f>VLOOKUP(D90,[2]Sheet1!$B$8:$AC$187,27,0)</f>
        <v>7000</v>
      </c>
      <c r="AL90" s="8"/>
      <c r="AM90" s="7">
        <v>1</v>
      </c>
      <c r="AN90" s="1">
        <v>41</v>
      </c>
    </row>
    <row r="91" spans="1:40" ht="76.8" x14ac:dyDescent="0.3">
      <c r="A91" s="7">
        <v>88</v>
      </c>
      <c r="B91" s="7" t="str">
        <f t="shared" si="2"/>
        <v>010</v>
      </c>
      <c r="C91" s="13" t="s">
        <v>85</v>
      </c>
      <c r="D91" s="13" t="s">
        <v>86</v>
      </c>
      <c r="E91" s="13" t="s">
        <v>87</v>
      </c>
      <c r="F91" s="13" t="s">
        <v>88</v>
      </c>
      <c r="G91" s="13" t="s">
        <v>89</v>
      </c>
      <c r="H91" s="13" t="s">
        <v>39</v>
      </c>
      <c r="I91" s="13" t="s">
        <v>90</v>
      </c>
      <c r="J91" s="13" t="s">
        <v>91</v>
      </c>
      <c r="K91" s="13" t="s">
        <v>92</v>
      </c>
      <c r="L91" s="13" t="s">
        <v>28</v>
      </c>
      <c r="M91" s="14" t="s">
        <v>93</v>
      </c>
      <c r="N91" s="13" t="s">
        <v>94</v>
      </c>
      <c r="O91" s="13" t="s">
        <v>30</v>
      </c>
      <c r="P91" s="13" t="s">
        <v>69</v>
      </c>
      <c r="Q91" s="15">
        <v>164900</v>
      </c>
      <c r="R91" s="15">
        <v>24000</v>
      </c>
      <c r="S91" s="16">
        <v>3957600000</v>
      </c>
      <c r="T91" s="17" t="s">
        <v>96</v>
      </c>
      <c r="U91" s="17" t="s">
        <v>95</v>
      </c>
      <c r="V91" s="8">
        <f>VLOOKUP(D91,[2]Sheet1!$B$8:$AC$187,12,0)</f>
        <v>82000</v>
      </c>
      <c r="W91" s="8"/>
      <c r="X91" s="8">
        <f>VLOOKUP(D91,[2]Sheet1!$B$8:$AC$187,14,0)</f>
        <v>54100</v>
      </c>
      <c r="Y91" s="8"/>
      <c r="Z91" s="8"/>
      <c r="AA91" s="8">
        <f>VLOOKUP(D91,[2]Sheet1!$B$8:$AC$187,17,0)</f>
        <v>10000</v>
      </c>
      <c r="AB91" s="8"/>
      <c r="AC91" s="8">
        <f>VLOOKUP(D91,[2]Sheet1!$B$8:$AC$187,19,0)</f>
        <v>14000</v>
      </c>
      <c r="AD91" s="8"/>
      <c r="AE91" s="8"/>
      <c r="AF91" s="8"/>
      <c r="AG91" s="8"/>
      <c r="AH91" s="8"/>
      <c r="AI91" s="8"/>
      <c r="AJ91" s="8"/>
      <c r="AK91" s="8">
        <f>VLOOKUP(D91,[2]Sheet1!$B$8:$AC$187,27,0)</f>
        <v>4800</v>
      </c>
      <c r="AL91" s="8"/>
      <c r="AM91" s="7">
        <v>1</v>
      </c>
      <c r="AN91" s="1">
        <v>41</v>
      </c>
    </row>
    <row r="92" spans="1:40" ht="67.2" x14ac:dyDescent="0.3">
      <c r="A92" s="7">
        <v>89</v>
      </c>
      <c r="B92" s="7" t="str">
        <f t="shared" si="2"/>
        <v>175</v>
      </c>
      <c r="C92" s="13" t="s">
        <v>1021</v>
      </c>
      <c r="D92" s="13" t="s">
        <v>1022</v>
      </c>
      <c r="E92" s="13" t="s">
        <v>1023</v>
      </c>
      <c r="F92" s="13" t="s">
        <v>1024</v>
      </c>
      <c r="G92" s="13" t="s">
        <v>1025</v>
      </c>
      <c r="H92" s="13" t="s">
        <v>39</v>
      </c>
      <c r="I92" s="13" t="s">
        <v>209</v>
      </c>
      <c r="J92" s="13" t="s">
        <v>1026</v>
      </c>
      <c r="K92" s="13" t="s">
        <v>92</v>
      </c>
      <c r="L92" s="13" t="s">
        <v>42</v>
      </c>
      <c r="M92" s="14" t="s">
        <v>1027</v>
      </c>
      <c r="N92" s="13" t="s">
        <v>94</v>
      </c>
      <c r="O92" s="13" t="s">
        <v>30</v>
      </c>
      <c r="P92" s="13" t="s">
        <v>69</v>
      </c>
      <c r="Q92" s="15">
        <v>58260</v>
      </c>
      <c r="R92" s="15">
        <v>96999</v>
      </c>
      <c r="S92" s="16">
        <v>5651161740</v>
      </c>
      <c r="T92" s="17" t="s">
        <v>96</v>
      </c>
      <c r="U92" s="17" t="s">
        <v>95</v>
      </c>
      <c r="V92" s="8">
        <f>VLOOKUP(D92,[2]Sheet1!$B$8:$AC$187,12,0)</f>
        <v>52500</v>
      </c>
      <c r="W92" s="8"/>
      <c r="X92" s="8">
        <f>VLOOKUP(D92,[2]Sheet1!$B$8:$AC$187,14,0)</f>
        <v>2260</v>
      </c>
      <c r="Y92" s="8"/>
      <c r="Z92" s="8"/>
      <c r="AA92" s="8"/>
      <c r="AB92" s="8"/>
      <c r="AC92" s="8">
        <f>VLOOKUP(D92,[2]Sheet1!$B$8:$AC$187,19,0)</f>
        <v>3500</v>
      </c>
      <c r="AD92" s="8"/>
      <c r="AE92" s="8"/>
      <c r="AF92" s="8"/>
      <c r="AG92" s="8"/>
      <c r="AH92" s="8"/>
      <c r="AI92" s="8"/>
      <c r="AJ92" s="8"/>
      <c r="AK92" s="8"/>
      <c r="AL92" s="8"/>
      <c r="AM92" s="7">
        <v>1</v>
      </c>
      <c r="AN92" s="1">
        <v>41</v>
      </c>
    </row>
    <row r="93" spans="1:40" ht="38.4" x14ac:dyDescent="0.3">
      <c r="A93" s="7">
        <v>90</v>
      </c>
      <c r="B93" s="7" t="str">
        <f t="shared" si="2"/>
        <v>046</v>
      </c>
      <c r="C93" s="13" t="s">
        <v>335</v>
      </c>
      <c r="D93" s="13" t="s">
        <v>336</v>
      </c>
      <c r="E93" s="13" t="s">
        <v>337</v>
      </c>
      <c r="F93" s="13" t="s">
        <v>338</v>
      </c>
      <c r="G93" s="13" t="s">
        <v>339</v>
      </c>
      <c r="H93" s="13" t="s">
        <v>25</v>
      </c>
      <c r="I93" s="13" t="s">
        <v>199</v>
      </c>
      <c r="J93" s="13" t="s">
        <v>340</v>
      </c>
      <c r="K93" s="13" t="s">
        <v>320</v>
      </c>
      <c r="L93" s="13" t="s">
        <v>42</v>
      </c>
      <c r="M93" s="14" t="s">
        <v>341</v>
      </c>
      <c r="N93" s="13" t="s">
        <v>342</v>
      </c>
      <c r="O93" s="13" t="s">
        <v>343</v>
      </c>
      <c r="P93" s="13" t="s">
        <v>31</v>
      </c>
      <c r="Q93" s="15">
        <v>1803250</v>
      </c>
      <c r="R93" s="15">
        <v>3450</v>
      </c>
      <c r="S93" s="16">
        <v>6221212500</v>
      </c>
      <c r="T93" s="17" t="s">
        <v>345</v>
      </c>
      <c r="U93" s="17" t="s">
        <v>344</v>
      </c>
      <c r="V93" s="8"/>
      <c r="W93" s="8">
        <f>VLOOKUP(D93,[2]Sheet1!$B$8:$AC$187,13,0)</f>
        <v>250</v>
      </c>
      <c r="X93" s="8">
        <f>VLOOKUP(D93,[2]Sheet1!$B$8:$AC$187,14,0)</f>
        <v>133000</v>
      </c>
      <c r="Y93" s="8"/>
      <c r="Z93" s="8">
        <f>VLOOKUP(D93,[2]Sheet1!$B$8:$AC$187,16,0)</f>
        <v>90000</v>
      </c>
      <c r="AA93" s="8">
        <f>VLOOKUP(D93,[2]Sheet1!$B$8:$AC$187,17,0)</f>
        <v>200000</v>
      </c>
      <c r="AB93" s="8"/>
      <c r="AC93" s="8"/>
      <c r="AD93" s="8"/>
      <c r="AE93" s="8"/>
      <c r="AF93" s="8">
        <f>VLOOKUP(D93,[2]Sheet1!$B$8:$AC$187,22,0)</f>
        <v>300000</v>
      </c>
      <c r="AG93" s="8"/>
      <c r="AH93" s="8"/>
      <c r="AI93" s="8">
        <f>VLOOKUP(D93,[2]Sheet1!$B$8:$AC$187,25,0)</f>
        <v>60000</v>
      </c>
      <c r="AJ93" s="8">
        <f>VLOOKUP(D93,[2]Sheet1!$B$8:$AC$187,26,0)</f>
        <v>220000</v>
      </c>
      <c r="AK93" s="8">
        <f>VLOOKUP(D93,[2]Sheet1!$B$8:$AC$187,27,0)</f>
        <v>750000</v>
      </c>
      <c r="AL93" s="8">
        <f>VLOOKUP(D93,[2]Sheet1!$B$8:$AC$187,28,0)</f>
        <v>50000</v>
      </c>
      <c r="AM93" s="7">
        <v>3</v>
      </c>
      <c r="AN93" s="1">
        <v>42</v>
      </c>
    </row>
    <row r="94" spans="1:40" ht="28.8" x14ac:dyDescent="0.3">
      <c r="A94" s="7">
        <v>91</v>
      </c>
      <c r="B94" s="7" t="str">
        <f t="shared" si="2"/>
        <v>061</v>
      </c>
      <c r="C94" s="13" t="s">
        <v>430</v>
      </c>
      <c r="D94" s="13" t="s">
        <v>431</v>
      </c>
      <c r="E94" s="13" t="s">
        <v>432</v>
      </c>
      <c r="F94" s="13" t="s">
        <v>433</v>
      </c>
      <c r="G94" s="13" t="s">
        <v>434</v>
      </c>
      <c r="H94" s="13" t="s">
        <v>25</v>
      </c>
      <c r="I94" s="13" t="s">
        <v>199</v>
      </c>
      <c r="J94" s="13" t="s">
        <v>293</v>
      </c>
      <c r="K94" s="13" t="s">
        <v>435</v>
      </c>
      <c r="L94" s="13" t="s">
        <v>28</v>
      </c>
      <c r="M94" s="14" t="s">
        <v>436</v>
      </c>
      <c r="N94" s="13" t="s">
        <v>437</v>
      </c>
      <c r="O94" s="13" t="s">
        <v>323</v>
      </c>
      <c r="P94" s="13" t="s">
        <v>31</v>
      </c>
      <c r="Q94" s="15">
        <v>897900</v>
      </c>
      <c r="R94" s="15">
        <v>3750</v>
      </c>
      <c r="S94" s="16">
        <v>3367125000</v>
      </c>
      <c r="T94" s="17" t="s">
        <v>345</v>
      </c>
      <c r="U94" s="17" t="s">
        <v>344</v>
      </c>
      <c r="V94" s="8">
        <f>VLOOKUP(D94,[2]Sheet1!$B$8:$AC$187,12,0)</f>
        <v>70000</v>
      </c>
      <c r="W94" s="8"/>
      <c r="X94" s="8">
        <f>VLOOKUP(D94,[2]Sheet1!$B$8:$AC$187,14,0)</f>
        <v>323900</v>
      </c>
      <c r="Y94" s="8"/>
      <c r="Z94" s="8"/>
      <c r="AA94" s="8">
        <f>VLOOKUP(D94,[2]Sheet1!$B$8:$AC$187,17,0)</f>
        <v>190000</v>
      </c>
      <c r="AB94" s="8"/>
      <c r="AC94" s="8"/>
      <c r="AD94" s="8"/>
      <c r="AE94" s="8"/>
      <c r="AF94" s="8"/>
      <c r="AG94" s="8"/>
      <c r="AH94" s="8"/>
      <c r="AI94" s="8">
        <f>VLOOKUP(D94,[2]Sheet1!$B$8:$AC$187,25,0)</f>
        <v>24000</v>
      </c>
      <c r="AJ94" s="8">
        <f>VLOOKUP(D94,[2]Sheet1!$B$8:$AC$187,26,0)</f>
        <v>175000</v>
      </c>
      <c r="AK94" s="8">
        <f>VLOOKUP(D94,[2]Sheet1!$B$8:$AC$187,27,0)</f>
        <v>15000</v>
      </c>
      <c r="AL94" s="8">
        <f>VLOOKUP(D94,[2]Sheet1!$B$8:$AC$187,28,0)</f>
        <v>100000</v>
      </c>
      <c r="AM94" s="7">
        <v>1</v>
      </c>
      <c r="AN94" s="1">
        <v>42</v>
      </c>
    </row>
    <row r="95" spans="1:40" ht="28.8" x14ac:dyDescent="0.3">
      <c r="A95" s="7">
        <v>92</v>
      </c>
      <c r="B95" s="7" t="str">
        <f t="shared" si="2"/>
        <v>062</v>
      </c>
      <c r="C95" s="13" t="s">
        <v>438</v>
      </c>
      <c r="D95" s="13" t="s">
        <v>439</v>
      </c>
      <c r="E95" s="13" t="s">
        <v>440</v>
      </c>
      <c r="F95" s="13" t="s">
        <v>433</v>
      </c>
      <c r="G95" s="13" t="s">
        <v>434</v>
      </c>
      <c r="H95" s="13" t="s">
        <v>25</v>
      </c>
      <c r="I95" s="13" t="s">
        <v>199</v>
      </c>
      <c r="J95" s="13" t="s">
        <v>441</v>
      </c>
      <c r="K95" s="13" t="s">
        <v>442</v>
      </c>
      <c r="L95" s="13" t="s">
        <v>28</v>
      </c>
      <c r="M95" s="14" t="s">
        <v>443</v>
      </c>
      <c r="N95" s="13" t="s">
        <v>444</v>
      </c>
      <c r="O95" s="13" t="s">
        <v>323</v>
      </c>
      <c r="P95" s="13" t="s">
        <v>31</v>
      </c>
      <c r="Q95" s="15">
        <v>639200</v>
      </c>
      <c r="R95" s="15">
        <v>3200</v>
      </c>
      <c r="S95" s="16">
        <v>2045440000</v>
      </c>
      <c r="T95" s="17" t="s">
        <v>345</v>
      </c>
      <c r="U95" s="17" t="s">
        <v>344</v>
      </c>
      <c r="V95" s="8"/>
      <c r="W95" s="8"/>
      <c r="X95" s="8">
        <f>VLOOKUP(D95,[2]Sheet1!$B$8:$AC$187,14,0)</f>
        <v>214200</v>
      </c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>
        <f>VLOOKUP(D95,[2]Sheet1!$B$8:$AC$187,25,0)</f>
        <v>60000</v>
      </c>
      <c r="AJ95" s="8">
        <f>VLOOKUP(D95,[2]Sheet1!$B$8:$AC$187,26,0)</f>
        <v>175000</v>
      </c>
      <c r="AK95" s="8">
        <f>VLOOKUP(D95,[2]Sheet1!$B$8:$AC$187,27,0)</f>
        <v>150000</v>
      </c>
      <c r="AL95" s="8">
        <f>VLOOKUP(D95,[2]Sheet1!$B$8:$AC$187,28,0)</f>
        <v>40000</v>
      </c>
      <c r="AM95" s="7">
        <v>1</v>
      </c>
      <c r="AN95" s="1">
        <v>43</v>
      </c>
    </row>
    <row r="96" spans="1:40" ht="67.2" x14ac:dyDescent="0.3">
      <c r="A96" s="7">
        <v>93</v>
      </c>
      <c r="B96" s="7" t="str">
        <f t="shared" si="2"/>
        <v>073</v>
      </c>
      <c r="C96" s="13" t="s">
        <v>523</v>
      </c>
      <c r="D96" s="13" t="s">
        <v>524</v>
      </c>
      <c r="E96" s="13" t="s">
        <v>525</v>
      </c>
      <c r="F96" s="13" t="s">
        <v>526</v>
      </c>
      <c r="G96" s="13" t="s">
        <v>527</v>
      </c>
      <c r="H96" s="13" t="s">
        <v>39</v>
      </c>
      <c r="I96" s="13" t="s">
        <v>528</v>
      </c>
      <c r="J96" s="13" t="s">
        <v>529</v>
      </c>
      <c r="K96" s="13" t="s">
        <v>530</v>
      </c>
      <c r="L96" s="13" t="s">
        <v>28</v>
      </c>
      <c r="M96" s="14" t="s">
        <v>531</v>
      </c>
      <c r="N96" s="13" t="s">
        <v>532</v>
      </c>
      <c r="O96" s="13" t="s">
        <v>533</v>
      </c>
      <c r="P96" s="13" t="s">
        <v>44</v>
      </c>
      <c r="Q96" s="15">
        <v>31880</v>
      </c>
      <c r="R96" s="15">
        <v>150150</v>
      </c>
      <c r="S96" s="16">
        <v>4786782000</v>
      </c>
      <c r="T96" s="17" t="s">
        <v>345</v>
      </c>
      <c r="U96" s="17" t="s">
        <v>344</v>
      </c>
      <c r="V96" s="8"/>
      <c r="W96" s="8"/>
      <c r="X96" s="8">
        <f>VLOOKUP(D96,[2]Sheet1!$B$8:$AC$187,14,0)</f>
        <v>2450</v>
      </c>
      <c r="Y96" s="8"/>
      <c r="Z96" s="8"/>
      <c r="AA96" s="8">
        <f>VLOOKUP(D96,[2]Sheet1!$B$8:$AC$187,17,0)</f>
        <v>3500</v>
      </c>
      <c r="AB96" s="8"/>
      <c r="AC96" s="8">
        <f>VLOOKUP(D96,[2]Sheet1!$B$8:$AC$187,19,0)</f>
        <v>3000</v>
      </c>
      <c r="AD96" s="8"/>
      <c r="AE96" s="8">
        <f>VLOOKUP(D96,[2]Sheet1!$B$8:$AC$187,21,0)</f>
        <v>5000</v>
      </c>
      <c r="AF96" s="8">
        <f>VLOOKUP(D96,[2]Sheet1!$B$8:$AC$187,22,0)</f>
        <v>10600</v>
      </c>
      <c r="AG96" s="8"/>
      <c r="AH96" s="8"/>
      <c r="AI96" s="8"/>
      <c r="AJ96" s="8">
        <f>VLOOKUP(D96,[2]Sheet1!$B$8:$AC$187,26,0)</f>
        <v>5830</v>
      </c>
      <c r="AK96" s="8">
        <f>VLOOKUP(D96,[2]Sheet1!$B$8:$AC$187,27,0)</f>
        <v>1500</v>
      </c>
      <c r="AL96" s="8"/>
      <c r="AM96" s="7">
        <v>1</v>
      </c>
      <c r="AN96" s="1">
        <v>44</v>
      </c>
    </row>
    <row r="97" spans="1:40" ht="96" x14ac:dyDescent="0.3">
      <c r="A97" s="7">
        <v>94</v>
      </c>
      <c r="B97" s="7" t="str">
        <f t="shared" si="2"/>
        <v>017</v>
      </c>
      <c r="C97" s="13" t="s">
        <v>136</v>
      </c>
      <c r="D97" s="13" t="s">
        <v>137</v>
      </c>
      <c r="E97" s="13" t="s">
        <v>138</v>
      </c>
      <c r="F97" s="13" t="s">
        <v>139</v>
      </c>
      <c r="G97" s="13" t="s">
        <v>140</v>
      </c>
      <c r="H97" s="13" t="s">
        <v>39</v>
      </c>
      <c r="I97" s="13" t="s">
        <v>40</v>
      </c>
      <c r="J97" s="13" t="s">
        <v>141</v>
      </c>
      <c r="K97" s="13">
        <v>1</v>
      </c>
      <c r="L97" s="13" t="s">
        <v>28</v>
      </c>
      <c r="M97" s="14" t="s">
        <v>142</v>
      </c>
      <c r="N97" s="13" t="s">
        <v>143</v>
      </c>
      <c r="O97" s="13" t="s">
        <v>144</v>
      </c>
      <c r="P97" s="13" t="s">
        <v>69</v>
      </c>
      <c r="Q97" s="15">
        <v>410</v>
      </c>
      <c r="R97" s="15">
        <v>49450</v>
      </c>
      <c r="S97" s="16">
        <v>20274500</v>
      </c>
      <c r="T97" s="17" t="s">
        <v>135</v>
      </c>
      <c r="U97" s="17" t="s">
        <v>134</v>
      </c>
      <c r="V97" s="8">
        <f>VLOOKUP(D97,[2]Sheet1!$B$8:$AC$187,12,0)</f>
        <v>350</v>
      </c>
      <c r="W97" s="8"/>
      <c r="X97" s="8"/>
      <c r="Y97" s="8"/>
      <c r="Z97" s="8"/>
      <c r="AA97" s="8"/>
      <c r="AB97" s="8"/>
      <c r="AC97" s="8"/>
      <c r="AD97" s="8"/>
      <c r="AE97" s="8">
        <f>VLOOKUP(D97,[2]Sheet1!$B$8:$AC$187,21,0)</f>
        <v>60</v>
      </c>
      <c r="AF97" s="8"/>
      <c r="AG97" s="8"/>
      <c r="AH97" s="8"/>
      <c r="AI97" s="8"/>
      <c r="AJ97" s="8"/>
      <c r="AK97" s="8"/>
      <c r="AL97" s="8"/>
      <c r="AM97" s="7">
        <v>1</v>
      </c>
      <c r="AN97" s="1">
        <v>44</v>
      </c>
    </row>
    <row r="98" spans="1:40" ht="38.4" x14ac:dyDescent="0.3">
      <c r="A98" s="7">
        <v>95</v>
      </c>
      <c r="B98" s="7" t="str">
        <f t="shared" si="2"/>
        <v>019</v>
      </c>
      <c r="C98" s="13" t="s">
        <v>155</v>
      </c>
      <c r="D98" s="13" t="s">
        <v>156</v>
      </c>
      <c r="E98" s="13" t="s">
        <v>157</v>
      </c>
      <c r="F98" s="13" t="s">
        <v>158</v>
      </c>
      <c r="G98" s="13" t="s">
        <v>149</v>
      </c>
      <c r="H98" s="13" t="s">
        <v>39</v>
      </c>
      <c r="I98" s="13" t="s">
        <v>40</v>
      </c>
      <c r="J98" s="13" t="s">
        <v>159</v>
      </c>
      <c r="K98" s="13">
        <v>2</v>
      </c>
      <c r="L98" s="13" t="s">
        <v>28</v>
      </c>
      <c r="M98" s="14" t="s">
        <v>160</v>
      </c>
      <c r="N98" s="13" t="s">
        <v>161</v>
      </c>
      <c r="O98" s="13" t="s">
        <v>162</v>
      </c>
      <c r="P98" s="13" t="s">
        <v>44</v>
      </c>
      <c r="Q98" s="15">
        <v>3550</v>
      </c>
      <c r="R98" s="15">
        <v>19500</v>
      </c>
      <c r="S98" s="16">
        <v>69225000</v>
      </c>
      <c r="T98" s="17" t="s">
        <v>135</v>
      </c>
      <c r="U98" s="17" t="s">
        <v>134</v>
      </c>
      <c r="V98" s="8">
        <f>VLOOKUP(D98,[2]Sheet1!$B$8:$AC$187,12,0)</f>
        <v>1150</v>
      </c>
      <c r="W98" s="8">
        <f>VLOOKUP(D98,[2]Sheet1!$B$8:$AC$187,13,0)</f>
        <v>1800</v>
      </c>
      <c r="X98" s="8"/>
      <c r="Y98" s="8"/>
      <c r="Z98" s="8"/>
      <c r="AA98" s="8"/>
      <c r="AB98" s="8"/>
      <c r="AC98" s="8">
        <f>VLOOKUP(D98,[2]Sheet1!$B$8:$AC$187,19,0)</f>
        <v>500</v>
      </c>
      <c r="AD98" s="8"/>
      <c r="AE98" s="8"/>
      <c r="AF98" s="8">
        <f>VLOOKUP(D98,[2]Sheet1!$B$8:$AC$187,22,0)</f>
        <v>100.00000000000001</v>
      </c>
      <c r="AG98" s="8"/>
      <c r="AH98" s="8"/>
      <c r="AI98" s="8"/>
      <c r="AJ98" s="8"/>
      <c r="AK98" s="8"/>
      <c r="AL98" s="8"/>
      <c r="AM98" s="7">
        <v>1</v>
      </c>
      <c r="AN98" s="1">
        <v>45</v>
      </c>
    </row>
    <row r="99" spans="1:40" ht="38.4" x14ac:dyDescent="0.3">
      <c r="A99" s="7">
        <v>96</v>
      </c>
      <c r="B99" s="7" t="str">
        <f t="shared" si="2"/>
        <v>051</v>
      </c>
      <c r="C99" s="13" t="s">
        <v>364</v>
      </c>
      <c r="D99" s="13" t="s">
        <v>365</v>
      </c>
      <c r="E99" s="13" t="s">
        <v>366</v>
      </c>
      <c r="F99" s="13" t="s">
        <v>367</v>
      </c>
      <c r="G99" s="13" t="s">
        <v>368</v>
      </c>
      <c r="H99" s="13" t="s">
        <v>39</v>
      </c>
      <c r="I99" s="13" t="s">
        <v>369</v>
      </c>
      <c r="J99" s="13" t="s">
        <v>370</v>
      </c>
      <c r="K99" s="13">
        <v>1</v>
      </c>
      <c r="L99" s="13" t="s">
        <v>371</v>
      </c>
      <c r="M99" s="14" t="s">
        <v>372</v>
      </c>
      <c r="N99" s="13" t="s">
        <v>373</v>
      </c>
      <c r="O99" s="13" t="s">
        <v>374</v>
      </c>
      <c r="P99" s="13" t="s">
        <v>44</v>
      </c>
      <c r="Q99" s="15">
        <v>511</v>
      </c>
      <c r="R99" s="15">
        <v>120000</v>
      </c>
      <c r="S99" s="16">
        <v>61320000</v>
      </c>
      <c r="T99" s="17" t="s">
        <v>135</v>
      </c>
      <c r="U99" s="17" t="s">
        <v>134</v>
      </c>
      <c r="V99" s="8">
        <f>VLOOKUP(D99,[2]Sheet1!$B$8:$AC$187,12,0)</f>
        <v>350</v>
      </c>
      <c r="W99" s="8">
        <f>VLOOKUP(D99,[2]Sheet1!$B$8:$AC$187,13,0)</f>
        <v>120</v>
      </c>
      <c r="X99" s="8">
        <f>VLOOKUP(D99,[2]Sheet1!$B$8:$AC$187,14,0)</f>
        <v>25</v>
      </c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>
        <f>VLOOKUP(D99,[2]Sheet1!$B$8:$AC$187,26,0)</f>
        <v>10</v>
      </c>
      <c r="AK99" s="8">
        <f>VLOOKUP(D99,[2]Sheet1!$B$8:$AC$187,27,0)</f>
        <v>6</v>
      </c>
      <c r="AL99" s="8"/>
      <c r="AM99" s="7">
        <v>1</v>
      </c>
      <c r="AN99" s="1">
        <v>45</v>
      </c>
    </row>
    <row r="100" spans="1:40" ht="86.4" x14ac:dyDescent="0.3">
      <c r="A100" s="7">
        <v>97</v>
      </c>
      <c r="B100" s="7" t="str">
        <f t="shared" ref="B100:B120" si="3">RIGHT(D100,3)</f>
        <v>074</v>
      </c>
      <c r="C100" s="13" t="s">
        <v>534</v>
      </c>
      <c r="D100" s="13" t="s">
        <v>535</v>
      </c>
      <c r="E100" s="13" t="s">
        <v>536</v>
      </c>
      <c r="F100" s="13" t="s">
        <v>537</v>
      </c>
      <c r="G100" s="13" t="s">
        <v>538</v>
      </c>
      <c r="H100" s="13" t="s">
        <v>39</v>
      </c>
      <c r="I100" s="13" t="s">
        <v>528</v>
      </c>
      <c r="J100" s="13" t="s">
        <v>539</v>
      </c>
      <c r="K100" s="13">
        <v>1</v>
      </c>
      <c r="L100" s="13" t="s">
        <v>540</v>
      </c>
      <c r="M100" s="14" t="s">
        <v>541</v>
      </c>
      <c r="N100" s="13" t="s">
        <v>542</v>
      </c>
      <c r="O100" s="13" t="s">
        <v>80</v>
      </c>
      <c r="P100" s="13" t="s">
        <v>69</v>
      </c>
      <c r="Q100" s="15">
        <v>80670</v>
      </c>
      <c r="R100" s="15">
        <v>55000</v>
      </c>
      <c r="S100" s="16">
        <v>4436850000</v>
      </c>
      <c r="T100" s="17" t="s">
        <v>135</v>
      </c>
      <c r="U100" s="17" t="s">
        <v>134</v>
      </c>
      <c r="V100" s="8">
        <f>VLOOKUP(D100,[2]Sheet1!$B$8:$AC$187,12,0)</f>
        <v>17500</v>
      </c>
      <c r="W100" s="8"/>
      <c r="X100" s="8">
        <f>VLOOKUP(D100,[2]Sheet1!$B$8:$AC$187,14,0)</f>
        <v>14000</v>
      </c>
      <c r="Y100" s="8">
        <f>VLOOKUP(D100,[2]Sheet1!$B$8:$AC$187,15,0)</f>
        <v>70</v>
      </c>
      <c r="Z100" s="8">
        <f>VLOOKUP(D100,[2]Sheet1!$B$8:$AC$187,16,0)</f>
        <v>2200</v>
      </c>
      <c r="AA100" s="8">
        <f>VLOOKUP(D100,[2]Sheet1!$B$8:$AC$187,17,0)</f>
        <v>4000</v>
      </c>
      <c r="AB100" s="8">
        <f>VLOOKUP(D100,[2]Sheet1!$B$8:$AC$187,18,0)</f>
        <v>700</v>
      </c>
      <c r="AC100" s="8">
        <f>VLOOKUP(D100,[2]Sheet1!$B$8:$AC$187,19,0)</f>
        <v>6000</v>
      </c>
      <c r="AD100" s="8"/>
      <c r="AE100" s="8">
        <f>VLOOKUP(D100,[2]Sheet1!$B$8:$AC$187,21,0)</f>
        <v>4000</v>
      </c>
      <c r="AF100" s="8">
        <f>VLOOKUP(D100,[2]Sheet1!$B$8:$AC$187,22,0)</f>
        <v>4500</v>
      </c>
      <c r="AG100" s="8"/>
      <c r="AH100" s="8"/>
      <c r="AI100" s="8">
        <f>VLOOKUP(D100,[2]Sheet1!$B$8:$AC$187,25,0)</f>
        <v>2700</v>
      </c>
      <c r="AJ100" s="8">
        <f>VLOOKUP(D100,[2]Sheet1!$B$8:$AC$187,26,0)</f>
        <v>14000</v>
      </c>
      <c r="AK100" s="8">
        <f>VLOOKUP(D100,[2]Sheet1!$B$8:$AC$187,27,0)</f>
        <v>7500</v>
      </c>
      <c r="AL100" s="8">
        <f>VLOOKUP(D100,[2]Sheet1!$B$8:$AC$187,28,0)</f>
        <v>3500</v>
      </c>
      <c r="AM100" s="7">
        <v>1</v>
      </c>
      <c r="AN100" s="1">
        <v>45</v>
      </c>
    </row>
    <row r="101" spans="1:40" ht="86.4" x14ac:dyDescent="0.3">
      <c r="A101" s="7">
        <v>98</v>
      </c>
      <c r="B101" s="7" t="str">
        <f t="shared" si="3"/>
        <v>075</v>
      </c>
      <c r="C101" s="13" t="s">
        <v>543</v>
      </c>
      <c r="D101" s="13" t="s">
        <v>544</v>
      </c>
      <c r="E101" s="13" t="s">
        <v>536</v>
      </c>
      <c r="F101" s="13" t="s">
        <v>537</v>
      </c>
      <c r="G101" s="13" t="s">
        <v>538</v>
      </c>
      <c r="H101" s="13" t="s">
        <v>39</v>
      </c>
      <c r="I101" s="13" t="s">
        <v>528</v>
      </c>
      <c r="J101" s="13" t="s">
        <v>539</v>
      </c>
      <c r="K101" s="13">
        <v>2</v>
      </c>
      <c r="L101" s="13" t="s">
        <v>540</v>
      </c>
      <c r="M101" s="14" t="s">
        <v>541</v>
      </c>
      <c r="N101" s="13" t="s">
        <v>542</v>
      </c>
      <c r="O101" s="13" t="s">
        <v>80</v>
      </c>
      <c r="P101" s="13" t="s">
        <v>69</v>
      </c>
      <c r="Q101" s="15">
        <v>51430</v>
      </c>
      <c r="R101" s="15">
        <v>55000</v>
      </c>
      <c r="S101" s="16">
        <v>2828650000</v>
      </c>
      <c r="T101" s="17" t="s">
        <v>135</v>
      </c>
      <c r="U101" s="17" t="s">
        <v>134</v>
      </c>
      <c r="V101" s="8">
        <f>VLOOKUP(D101,[2]Sheet1!$B$8:$AC$187,12,0)</f>
        <v>11500</v>
      </c>
      <c r="W101" s="8"/>
      <c r="X101" s="8">
        <f>VLOOKUP(D101,[2]Sheet1!$B$8:$AC$187,14,0)</f>
        <v>7000</v>
      </c>
      <c r="Y101" s="8"/>
      <c r="Z101" s="8">
        <f>VLOOKUP(D101,[2]Sheet1!$B$8:$AC$187,16,0)</f>
        <v>2500</v>
      </c>
      <c r="AA101" s="8">
        <f>VLOOKUP(D101,[2]Sheet1!$B$8:$AC$187,17,0)</f>
        <v>2400</v>
      </c>
      <c r="AB101" s="8">
        <f>VLOOKUP(D101,[2]Sheet1!$B$8:$AC$187,18,0)</f>
        <v>700</v>
      </c>
      <c r="AC101" s="8">
        <f>VLOOKUP(D101,[2]Sheet1!$B$8:$AC$187,19,0)</f>
        <v>9300</v>
      </c>
      <c r="AD101" s="8"/>
      <c r="AE101" s="8">
        <f>VLOOKUP(D101,[2]Sheet1!$B$8:$AC$187,21,0)</f>
        <v>4200</v>
      </c>
      <c r="AF101" s="8"/>
      <c r="AG101" s="8"/>
      <c r="AH101" s="8"/>
      <c r="AI101" s="8">
        <f>VLOOKUP(D101,[2]Sheet1!$B$8:$AC$187,25,0)</f>
        <v>1800</v>
      </c>
      <c r="AJ101" s="8">
        <f>VLOOKUP(D101,[2]Sheet1!$B$8:$AC$187,26,0)</f>
        <v>2330</v>
      </c>
      <c r="AK101" s="8">
        <f>VLOOKUP(D101,[2]Sheet1!$B$8:$AC$187,27,0)</f>
        <v>5200</v>
      </c>
      <c r="AL101" s="8">
        <f>VLOOKUP(D101,[2]Sheet1!$B$8:$AC$187,28,0)</f>
        <v>4500</v>
      </c>
      <c r="AM101" s="7">
        <v>1</v>
      </c>
      <c r="AN101" s="1">
        <v>45</v>
      </c>
    </row>
    <row r="102" spans="1:40" ht="57.6" x14ac:dyDescent="0.3">
      <c r="A102" s="7">
        <v>99</v>
      </c>
      <c r="B102" s="7" t="str">
        <f t="shared" si="3"/>
        <v>129</v>
      </c>
      <c r="C102" s="13" t="s">
        <v>772</v>
      </c>
      <c r="D102" s="13" t="s">
        <v>773</v>
      </c>
      <c r="E102" s="13" t="s">
        <v>774</v>
      </c>
      <c r="F102" s="13" t="s">
        <v>775</v>
      </c>
      <c r="G102" s="13" t="s">
        <v>776</v>
      </c>
      <c r="H102" s="13" t="s">
        <v>312</v>
      </c>
      <c r="I102" s="13" t="s">
        <v>777</v>
      </c>
      <c r="J102" s="13" t="s">
        <v>778</v>
      </c>
      <c r="K102" s="13">
        <v>1</v>
      </c>
      <c r="L102" s="13" t="s">
        <v>132</v>
      </c>
      <c r="M102" s="14" t="s">
        <v>779</v>
      </c>
      <c r="N102" s="13" t="s">
        <v>363</v>
      </c>
      <c r="O102" s="13" t="s">
        <v>80</v>
      </c>
      <c r="P102" s="13" t="s">
        <v>44</v>
      </c>
      <c r="Q102" s="15">
        <v>6490</v>
      </c>
      <c r="R102" s="15">
        <v>36800</v>
      </c>
      <c r="S102" s="16">
        <v>238832000</v>
      </c>
      <c r="T102" s="17" t="s">
        <v>135</v>
      </c>
      <c r="U102" s="17" t="s">
        <v>134</v>
      </c>
      <c r="V102" s="8">
        <f>VLOOKUP(D102,[2]Sheet1!$B$8:$AC$187,12,0)</f>
        <v>6000</v>
      </c>
      <c r="W102" s="8">
        <f>VLOOKUP(D102,[2]Sheet1!$B$8:$AC$187,13,0)</f>
        <v>100</v>
      </c>
      <c r="X102" s="8">
        <f>VLOOKUP(D102,[2]Sheet1!$B$8:$AC$187,14,0)</f>
        <v>140</v>
      </c>
      <c r="Y102" s="8"/>
      <c r="Z102" s="8"/>
      <c r="AA102" s="8"/>
      <c r="AB102" s="8"/>
      <c r="AC102" s="8">
        <f>VLOOKUP(D102,[2]Sheet1!$B$8:$AC$187,19,0)</f>
        <v>170</v>
      </c>
      <c r="AD102" s="8"/>
      <c r="AE102" s="8"/>
      <c r="AF102" s="8">
        <f>VLOOKUP(D102,[2]Sheet1!$B$8:$AC$187,22,0)</f>
        <v>20</v>
      </c>
      <c r="AG102" s="8"/>
      <c r="AH102" s="8"/>
      <c r="AI102" s="8"/>
      <c r="AJ102" s="8"/>
      <c r="AK102" s="8">
        <f>VLOOKUP(D102,[2]Sheet1!$B$8:$AC$187,27,0)</f>
        <v>60</v>
      </c>
      <c r="AL102" s="8"/>
      <c r="AM102" s="7">
        <v>1</v>
      </c>
      <c r="AN102" s="1">
        <v>46</v>
      </c>
    </row>
    <row r="103" spans="1:40" ht="38.4" x14ac:dyDescent="0.3">
      <c r="A103" s="7">
        <v>100</v>
      </c>
      <c r="B103" s="7" t="str">
        <f t="shared" si="3"/>
        <v>144</v>
      </c>
      <c r="C103" s="13" t="s">
        <v>843</v>
      </c>
      <c r="D103" s="13" t="s">
        <v>844</v>
      </c>
      <c r="E103" s="13" t="s">
        <v>845</v>
      </c>
      <c r="F103" s="13" t="s">
        <v>846</v>
      </c>
      <c r="G103" s="13" t="s">
        <v>847</v>
      </c>
      <c r="H103" s="13" t="s">
        <v>39</v>
      </c>
      <c r="I103" s="13" t="s">
        <v>40</v>
      </c>
      <c r="J103" s="13" t="s">
        <v>370</v>
      </c>
      <c r="K103" s="13">
        <v>1</v>
      </c>
      <c r="L103" s="13" t="s">
        <v>28</v>
      </c>
      <c r="M103" s="14" t="s">
        <v>848</v>
      </c>
      <c r="N103" s="13" t="s">
        <v>363</v>
      </c>
      <c r="O103" s="13" t="s">
        <v>144</v>
      </c>
      <c r="P103" s="13" t="s">
        <v>44</v>
      </c>
      <c r="Q103" s="15">
        <v>2336</v>
      </c>
      <c r="R103" s="15">
        <v>121275</v>
      </c>
      <c r="S103" s="16">
        <v>283298400</v>
      </c>
      <c r="T103" s="17" t="s">
        <v>135</v>
      </c>
      <c r="U103" s="17" t="s">
        <v>134</v>
      </c>
      <c r="V103" s="8">
        <f>VLOOKUP(D103,[2]Sheet1!$B$8:$AC$187,12,0)</f>
        <v>600</v>
      </c>
      <c r="W103" s="8">
        <f>VLOOKUP(D103,[2]Sheet1!$B$8:$AC$187,13,0)</f>
        <v>1500</v>
      </c>
      <c r="X103" s="8">
        <f>VLOOKUP(D103,[2]Sheet1!$B$8:$AC$187,14,0)</f>
        <v>230</v>
      </c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>
        <f>VLOOKUP(D103,[2]Sheet1!$B$8:$AC$187,27,0)</f>
        <v>6</v>
      </c>
      <c r="AL103" s="8"/>
      <c r="AM103" s="7">
        <v>1</v>
      </c>
      <c r="AN103" s="1">
        <v>46</v>
      </c>
    </row>
    <row r="104" spans="1:40" ht="38.4" x14ac:dyDescent="0.3">
      <c r="A104" s="7">
        <v>101</v>
      </c>
      <c r="B104" s="7" t="str">
        <f t="shared" si="3"/>
        <v>145</v>
      </c>
      <c r="C104" s="13" t="s">
        <v>849</v>
      </c>
      <c r="D104" s="13" t="s">
        <v>850</v>
      </c>
      <c r="E104" s="13" t="s">
        <v>851</v>
      </c>
      <c r="F104" s="13" t="s">
        <v>846</v>
      </c>
      <c r="G104" s="13" t="s">
        <v>852</v>
      </c>
      <c r="H104" s="13" t="s">
        <v>39</v>
      </c>
      <c r="I104" s="13" t="s">
        <v>853</v>
      </c>
      <c r="J104" s="13" t="s">
        <v>854</v>
      </c>
      <c r="K104" s="13">
        <v>1</v>
      </c>
      <c r="L104" s="13" t="s">
        <v>28</v>
      </c>
      <c r="M104" s="14" t="s">
        <v>855</v>
      </c>
      <c r="N104" s="13" t="s">
        <v>363</v>
      </c>
      <c r="O104" s="13" t="s">
        <v>144</v>
      </c>
      <c r="P104" s="13" t="s">
        <v>856</v>
      </c>
      <c r="Q104" s="15">
        <v>230</v>
      </c>
      <c r="R104" s="15">
        <v>194500</v>
      </c>
      <c r="S104" s="16">
        <v>44735000</v>
      </c>
      <c r="T104" s="17" t="s">
        <v>135</v>
      </c>
      <c r="U104" s="17" t="s">
        <v>134</v>
      </c>
      <c r="V104" s="8">
        <f>VLOOKUP(D104,[2]Sheet1!$B$8:$AC$187,12,0)</f>
        <v>230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7">
        <v>1</v>
      </c>
      <c r="AN104" s="1">
        <v>46</v>
      </c>
    </row>
    <row r="105" spans="1:40" ht="28.8" x14ac:dyDescent="0.3">
      <c r="A105" s="7">
        <v>102</v>
      </c>
      <c r="B105" s="7" t="str">
        <f t="shared" si="3"/>
        <v>152</v>
      </c>
      <c r="C105" s="13" t="s">
        <v>894</v>
      </c>
      <c r="D105" s="13" t="s">
        <v>895</v>
      </c>
      <c r="E105" s="13" t="s">
        <v>896</v>
      </c>
      <c r="F105" s="13" t="s">
        <v>897</v>
      </c>
      <c r="G105" s="13" t="s">
        <v>898</v>
      </c>
      <c r="H105" s="13" t="s">
        <v>118</v>
      </c>
      <c r="I105" s="13" t="s">
        <v>119</v>
      </c>
      <c r="J105" s="13" t="s">
        <v>899</v>
      </c>
      <c r="K105" s="13">
        <v>1</v>
      </c>
      <c r="L105" s="13" t="s">
        <v>540</v>
      </c>
      <c r="M105" s="14">
        <v>540110001624</v>
      </c>
      <c r="N105" s="13" t="s">
        <v>900</v>
      </c>
      <c r="O105" s="13" t="s">
        <v>133</v>
      </c>
      <c r="P105" s="13" t="s">
        <v>69</v>
      </c>
      <c r="Q105" s="15">
        <v>480</v>
      </c>
      <c r="R105" s="15">
        <v>39380</v>
      </c>
      <c r="S105" s="16">
        <v>18902400</v>
      </c>
      <c r="T105" s="17" t="s">
        <v>135</v>
      </c>
      <c r="U105" s="17" t="s">
        <v>134</v>
      </c>
      <c r="V105" s="8">
        <f>VLOOKUP(D105,[2]Sheet1!$B$8:$AC$187,12,0)</f>
        <v>60</v>
      </c>
      <c r="W105" s="8"/>
      <c r="X105" s="8">
        <f>VLOOKUP(D105,[2]Sheet1!$B$8:$AC$187,14,0)</f>
        <v>30</v>
      </c>
      <c r="Y105" s="8"/>
      <c r="Z105" s="8"/>
      <c r="AA105" s="8"/>
      <c r="AB105" s="8"/>
      <c r="AC105" s="8"/>
      <c r="AD105" s="8"/>
      <c r="AE105" s="8"/>
      <c r="AF105" s="8"/>
      <c r="AG105" s="8">
        <f>VLOOKUP(D105,[2]Sheet1!$B$8:$AC$187,23,0)</f>
        <v>390</v>
      </c>
      <c r="AH105" s="8"/>
      <c r="AI105" s="8"/>
      <c r="AJ105" s="8"/>
      <c r="AK105" s="8"/>
      <c r="AL105" s="8"/>
      <c r="AM105" s="7">
        <v>1</v>
      </c>
      <c r="AN105" s="1">
        <v>46</v>
      </c>
    </row>
    <row r="106" spans="1:40" ht="28.8" x14ac:dyDescent="0.3">
      <c r="A106" s="7">
        <v>103</v>
      </c>
      <c r="B106" s="7" t="str">
        <f t="shared" si="3"/>
        <v>154</v>
      </c>
      <c r="C106" s="13" t="s">
        <v>910</v>
      </c>
      <c r="D106" s="13" t="s">
        <v>911</v>
      </c>
      <c r="E106" s="13" t="s">
        <v>912</v>
      </c>
      <c r="F106" s="13" t="s">
        <v>904</v>
      </c>
      <c r="G106" s="13" t="s">
        <v>818</v>
      </c>
      <c r="H106" s="13" t="s">
        <v>39</v>
      </c>
      <c r="I106" s="13" t="s">
        <v>369</v>
      </c>
      <c r="J106" s="13" t="s">
        <v>908</v>
      </c>
      <c r="K106" s="13">
        <v>5</v>
      </c>
      <c r="L106" s="13" t="s">
        <v>42</v>
      </c>
      <c r="M106" s="14" t="s">
        <v>913</v>
      </c>
      <c r="N106" s="13" t="s">
        <v>161</v>
      </c>
      <c r="O106" s="13" t="s">
        <v>162</v>
      </c>
      <c r="P106" s="13" t="s">
        <v>44</v>
      </c>
      <c r="Q106" s="15">
        <v>22700</v>
      </c>
      <c r="R106" s="15">
        <v>24600</v>
      </c>
      <c r="S106" s="16">
        <v>558420000</v>
      </c>
      <c r="T106" s="17" t="s">
        <v>135</v>
      </c>
      <c r="U106" s="17" t="s">
        <v>134</v>
      </c>
      <c r="V106" s="8"/>
      <c r="W106" s="8">
        <f>VLOOKUP(D106,[2]Sheet1!$B$8:$AC$187,13,0)</f>
        <v>2000</v>
      </c>
      <c r="X106" s="8">
        <f>VLOOKUP(D106,[2]Sheet1!$B$8:$AC$187,14,0)</f>
        <v>2200</v>
      </c>
      <c r="Y106" s="8"/>
      <c r="Z106" s="8"/>
      <c r="AA106" s="8"/>
      <c r="AB106" s="8"/>
      <c r="AC106" s="8">
        <f>VLOOKUP(D106,[2]Sheet1!$B$8:$AC$187,19,0)</f>
        <v>4000</v>
      </c>
      <c r="AD106" s="8"/>
      <c r="AE106" s="8">
        <f>VLOOKUP(D106,[2]Sheet1!$B$8:$AC$187,21,0)</f>
        <v>3500</v>
      </c>
      <c r="AF106" s="8">
        <f>VLOOKUP(D106,[2]Sheet1!$B$8:$AC$187,22,0)</f>
        <v>4000</v>
      </c>
      <c r="AG106" s="8"/>
      <c r="AH106" s="8"/>
      <c r="AI106" s="8"/>
      <c r="AJ106" s="8"/>
      <c r="AK106" s="8">
        <f>VLOOKUP(D106,[2]Sheet1!$B$8:$AC$187,27,0)</f>
        <v>7000</v>
      </c>
      <c r="AL106" s="8"/>
      <c r="AM106" s="7">
        <v>1</v>
      </c>
      <c r="AN106" s="1">
        <v>47</v>
      </c>
    </row>
    <row r="107" spans="1:40" ht="38.4" x14ac:dyDescent="0.3">
      <c r="A107" s="7">
        <v>104</v>
      </c>
      <c r="B107" s="7" t="str">
        <f t="shared" si="3"/>
        <v>161</v>
      </c>
      <c r="C107" s="13" t="s">
        <v>937</v>
      </c>
      <c r="D107" s="13" t="s">
        <v>938</v>
      </c>
      <c r="E107" s="13" t="s">
        <v>939</v>
      </c>
      <c r="F107" s="13" t="s">
        <v>940</v>
      </c>
      <c r="G107" s="13" t="s">
        <v>941</v>
      </c>
      <c r="H107" s="13" t="s">
        <v>942</v>
      </c>
      <c r="I107" s="13" t="s">
        <v>943</v>
      </c>
      <c r="J107" s="13" t="s">
        <v>944</v>
      </c>
      <c r="K107" s="13">
        <v>1</v>
      </c>
      <c r="L107" s="13" t="s">
        <v>28</v>
      </c>
      <c r="M107" s="14">
        <v>840115067923</v>
      </c>
      <c r="N107" s="13" t="s">
        <v>945</v>
      </c>
      <c r="O107" s="13" t="s">
        <v>573</v>
      </c>
      <c r="P107" s="13" t="s">
        <v>946</v>
      </c>
      <c r="Q107" s="15">
        <v>17570</v>
      </c>
      <c r="R107" s="15">
        <v>49000</v>
      </c>
      <c r="S107" s="16">
        <v>860930000</v>
      </c>
      <c r="T107" s="17" t="s">
        <v>135</v>
      </c>
      <c r="U107" s="17" t="s">
        <v>134</v>
      </c>
      <c r="V107" s="8">
        <f>VLOOKUP(D107,[2]Sheet1!$B$8:$AC$187,12,0)</f>
        <v>1200</v>
      </c>
      <c r="W107" s="8">
        <f>VLOOKUP(D107,[2]Sheet1!$B$8:$AC$187,13,0)</f>
        <v>30</v>
      </c>
      <c r="X107" s="8">
        <f>VLOOKUP(D107,[2]Sheet1!$B$8:$AC$187,14,0)</f>
        <v>2170</v>
      </c>
      <c r="Y107" s="8">
        <f>VLOOKUP(D107,[2]Sheet1!$B$8:$AC$187,15,0)</f>
        <v>530</v>
      </c>
      <c r="Z107" s="8">
        <f>VLOOKUP(D107,[2]Sheet1!$B$8:$AC$187,16,0)</f>
        <v>100</v>
      </c>
      <c r="AA107" s="8">
        <f>VLOOKUP(D107,[2]Sheet1!$B$8:$AC$187,17,0)</f>
        <v>2500</v>
      </c>
      <c r="AB107" s="8"/>
      <c r="AC107" s="8">
        <f>VLOOKUP(D107,[2]Sheet1!$B$8:$AC$187,19,0)</f>
        <v>3400</v>
      </c>
      <c r="AD107" s="8"/>
      <c r="AE107" s="8">
        <f>VLOOKUP(D107,[2]Sheet1!$B$8:$AC$187,21,0)</f>
        <v>4200</v>
      </c>
      <c r="AF107" s="8">
        <f>VLOOKUP(D107,[2]Sheet1!$B$8:$AC$187,22,0)</f>
        <v>1890</v>
      </c>
      <c r="AG107" s="8"/>
      <c r="AH107" s="8"/>
      <c r="AI107" s="8">
        <f>VLOOKUP(D107,[2]Sheet1!$B$8:$AC$187,25,0)</f>
        <v>160</v>
      </c>
      <c r="AJ107" s="8"/>
      <c r="AK107" s="8">
        <f>VLOOKUP(D107,[2]Sheet1!$B$8:$AC$187,27,0)</f>
        <v>890</v>
      </c>
      <c r="AL107" s="8">
        <f>VLOOKUP(D107,[2]Sheet1!$B$8:$AC$187,28,0)</f>
        <v>500</v>
      </c>
      <c r="AM107" s="7">
        <v>1</v>
      </c>
      <c r="AN107" s="1">
        <v>47</v>
      </c>
    </row>
    <row r="108" spans="1:40" ht="38.4" x14ac:dyDescent="0.3">
      <c r="A108" s="7">
        <v>105</v>
      </c>
      <c r="B108" s="7" t="str">
        <f t="shared" si="3"/>
        <v>165</v>
      </c>
      <c r="C108" s="13" t="s">
        <v>966</v>
      </c>
      <c r="D108" s="13" t="s">
        <v>967</v>
      </c>
      <c r="E108" s="13" t="s">
        <v>968</v>
      </c>
      <c r="F108" s="13" t="s">
        <v>968</v>
      </c>
      <c r="G108" s="13" t="s">
        <v>969</v>
      </c>
      <c r="H108" s="13" t="s">
        <v>970</v>
      </c>
      <c r="I108" s="13" t="s">
        <v>971</v>
      </c>
      <c r="J108" s="13" t="s">
        <v>972</v>
      </c>
      <c r="K108" s="13">
        <v>1</v>
      </c>
      <c r="L108" s="13" t="s">
        <v>28</v>
      </c>
      <c r="M108" s="14" t="s">
        <v>973</v>
      </c>
      <c r="N108" s="13" t="s">
        <v>974</v>
      </c>
      <c r="O108" s="13" t="s">
        <v>975</v>
      </c>
      <c r="P108" s="13" t="s">
        <v>479</v>
      </c>
      <c r="Q108" s="15">
        <v>2152</v>
      </c>
      <c r="R108" s="15">
        <v>1552000</v>
      </c>
      <c r="S108" s="16">
        <v>3339904000</v>
      </c>
      <c r="T108" s="17" t="s">
        <v>135</v>
      </c>
      <c r="U108" s="17" t="s">
        <v>134</v>
      </c>
      <c r="V108" s="8">
        <f>VLOOKUP(D108,[2]Sheet1!$B$8:$AC$187,12,0)</f>
        <v>1300</v>
      </c>
      <c r="W108" s="8">
        <f>VLOOKUP(D108,[2]Sheet1!$B$8:$AC$187,13,0)</f>
        <v>500</v>
      </c>
      <c r="X108" s="8">
        <f>VLOOKUP(D108,[2]Sheet1!$B$8:$AC$187,14,0)</f>
        <v>110</v>
      </c>
      <c r="Y108" s="8"/>
      <c r="Z108" s="8"/>
      <c r="AA108" s="8">
        <f>VLOOKUP(D108,[2]Sheet1!$B$8:$AC$187,17,0)</f>
        <v>20</v>
      </c>
      <c r="AB108" s="8"/>
      <c r="AC108" s="8">
        <f>VLOOKUP(D108,[2]Sheet1!$B$8:$AC$187,19,0)</f>
        <v>102</v>
      </c>
      <c r="AD108" s="8"/>
      <c r="AE108" s="8">
        <f>VLOOKUP(D108,[2]Sheet1!$B$8:$AC$187,21,0)</f>
        <v>30</v>
      </c>
      <c r="AF108" s="8">
        <f>VLOOKUP(D108,[2]Sheet1!$B$8:$AC$187,22,0)</f>
        <v>30</v>
      </c>
      <c r="AG108" s="8"/>
      <c r="AH108" s="8"/>
      <c r="AI108" s="8"/>
      <c r="AJ108" s="8">
        <f>VLOOKUP(D108,[2]Sheet1!$B$8:$AC$187,26,0)</f>
        <v>50</v>
      </c>
      <c r="AK108" s="8">
        <f>VLOOKUP(D108,[2]Sheet1!$B$8:$AC$187,27,0)</f>
        <v>10</v>
      </c>
      <c r="AL108" s="8"/>
      <c r="AM108" s="7">
        <v>1</v>
      </c>
      <c r="AN108" s="1">
        <v>47</v>
      </c>
    </row>
    <row r="109" spans="1:40" ht="38.4" x14ac:dyDescent="0.3">
      <c r="A109" s="7">
        <v>106</v>
      </c>
      <c r="B109" s="7" t="str">
        <f t="shared" si="3"/>
        <v>023</v>
      </c>
      <c r="C109" s="13" t="s">
        <v>181</v>
      </c>
      <c r="D109" s="13" t="s">
        <v>182</v>
      </c>
      <c r="E109" s="13" t="s">
        <v>183</v>
      </c>
      <c r="F109" s="13" t="s">
        <v>184</v>
      </c>
      <c r="G109" s="13" t="s">
        <v>185</v>
      </c>
      <c r="H109" s="13" t="s">
        <v>25</v>
      </c>
      <c r="I109" s="13" t="s">
        <v>186</v>
      </c>
      <c r="J109" s="13" t="s">
        <v>187</v>
      </c>
      <c r="K109" s="13">
        <v>2</v>
      </c>
      <c r="L109" s="13" t="s">
        <v>188</v>
      </c>
      <c r="M109" s="14" t="s">
        <v>189</v>
      </c>
      <c r="N109" s="13" t="s">
        <v>190</v>
      </c>
      <c r="O109" s="13" t="s">
        <v>191</v>
      </c>
      <c r="P109" s="13" t="s">
        <v>31</v>
      </c>
      <c r="Q109" s="15">
        <v>293000</v>
      </c>
      <c r="R109" s="15">
        <v>3750</v>
      </c>
      <c r="S109" s="16">
        <v>1098750000</v>
      </c>
      <c r="T109" s="17" t="s">
        <v>193</v>
      </c>
      <c r="U109" s="17" t="s">
        <v>192</v>
      </c>
      <c r="V109" s="8">
        <f>VLOOKUP(D109,[2]Sheet1!$B$8:$AC$187,12,0)</f>
        <v>93000</v>
      </c>
      <c r="W109" s="8"/>
      <c r="X109" s="8"/>
      <c r="Y109" s="8"/>
      <c r="Z109" s="8"/>
      <c r="AA109" s="8">
        <f>VLOOKUP(D109,[2]Sheet1!$B$8:$AC$187,17,0)</f>
        <v>80000</v>
      </c>
      <c r="AB109" s="8"/>
      <c r="AC109" s="8"/>
      <c r="AD109" s="8"/>
      <c r="AE109" s="8">
        <f>VLOOKUP(D109,[2]Sheet1!$B$8:$AC$187,21,0)</f>
        <v>120000</v>
      </c>
      <c r="AF109" s="8"/>
      <c r="AG109" s="8"/>
      <c r="AH109" s="8"/>
      <c r="AI109" s="8"/>
      <c r="AJ109" s="8"/>
      <c r="AK109" s="8"/>
      <c r="AL109" s="8"/>
      <c r="AM109" s="7">
        <v>1</v>
      </c>
      <c r="AN109" s="1">
        <v>47</v>
      </c>
    </row>
    <row r="110" spans="1:40" ht="38.4" x14ac:dyDescent="0.3">
      <c r="A110" s="7">
        <v>107</v>
      </c>
      <c r="B110" s="7" t="str">
        <f t="shared" si="3"/>
        <v>032</v>
      </c>
      <c r="C110" s="13" t="s">
        <v>250</v>
      </c>
      <c r="D110" s="13" t="s">
        <v>251</v>
      </c>
      <c r="E110" s="13" t="s">
        <v>252</v>
      </c>
      <c r="F110" s="13" t="s">
        <v>253</v>
      </c>
      <c r="G110" s="13" t="s">
        <v>224</v>
      </c>
      <c r="H110" s="13" t="s">
        <v>39</v>
      </c>
      <c r="I110" s="13" t="s">
        <v>254</v>
      </c>
      <c r="J110" s="13" t="s">
        <v>255</v>
      </c>
      <c r="K110" s="13">
        <v>2</v>
      </c>
      <c r="L110" s="13" t="s">
        <v>188</v>
      </c>
      <c r="M110" s="14" t="s">
        <v>256</v>
      </c>
      <c r="N110" s="13" t="s">
        <v>257</v>
      </c>
      <c r="O110" s="13" t="s">
        <v>191</v>
      </c>
      <c r="P110" s="13" t="s">
        <v>258</v>
      </c>
      <c r="Q110" s="15">
        <v>89500</v>
      </c>
      <c r="R110" s="15">
        <v>64000</v>
      </c>
      <c r="S110" s="16">
        <v>5728000000</v>
      </c>
      <c r="T110" s="17" t="s">
        <v>193</v>
      </c>
      <c r="U110" s="17" t="s">
        <v>192</v>
      </c>
      <c r="V110" s="8">
        <f>VLOOKUP(D110,[2]Sheet1!$B$8:$AC$187,12,0)</f>
        <v>12000</v>
      </c>
      <c r="W110" s="8">
        <f>VLOOKUP(D110,[2]Sheet1!$B$8:$AC$187,13,0)</f>
        <v>15000</v>
      </c>
      <c r="X110" s="8"/>
      <c r="Y110" s="8"/>
      <c r="Z110" s="8"/>
      <c r="AA110" s="8">
        <f>VLOOKUP(D110,[2]Sheet1!$B$8:$AC$187,17,0)</f>
        <v>9000</v>
      </c>
      <c r="AB110" s="8"/>
      <c r="AC110" s="8">
        <f>VLOOKUP(D110,[2]Sheet1!$B$8:$AC$187,19,0)</f>
        <v>8000</v>
      </c>
      <c r="AD110" s="8"/>
      <c r="AE110" s="8">
        <f>VLOOKUP(D110,[2]Sheet1!$B$8:$AC$187,21,0)</f>
        <v>7000</v>
      </c>
      <c r="AF110" s="8">
        <f>VLOOKUP(D110,[2]Sheet1!$B$8:$AC$187,22,0)</f>
        <v>21999.999999999996</v>
      </c>
      <c r="AG110" s="8"/>
      <c r="AH110" s="8"/>
      <c r="AI110" s="8"/>
      <c r="AJ110" s="8">
        <f>VLOOKUP(D110,[2]Sheet1!$B$8:$AC$187,26,0)</f>
        <v>14000</v>
      </c>
      <c r="AK110" s="8">
        <f>VLOOKUP(D110,[2]Sheet1!$B$8:$AC$187,27,0)</f>
        <v>2500</v>
      </c>
      <c r="AL110" s="8"/>
      <c r="AM110" s="7">
        <v>2</v>
      </c>
      <c r="AN110" s="1">
        <v>47</v>
      </c>
    </row>
    <row r="111" spans="1:40" ht="38.4" x14ac:dyDescent="0.3">
      <c r="A111" s="7">
        <v>108</v>
      </c>
      <c r="B111" s="7" t="str">
        <f t="shared" si="3"/>
        <v>055</v>
      </c>
      <c r="C111" s="13" t="s">
        <v>385</v>
      </c>
      <c r="D111" s="13" t="s">
        <v>386</v>
      </c>
      <c r="E111" s="13" t="s">
        <v>387</v>
      </c>
      <c r="F111" s="13" t="s">
        <v>388</v>
      </c>
      <c r="G111" s="13" t="s">
        <v>389</v>
      </c>
      <c r="H111" s="13" t="s">
        <v>25</v>
      </c>
      <c r="I111" s="13" t="s">
        <v>186</v>
      </c>
      <c r="J111" s="13" t="s">
        <v>187</v>
      </c>
      <c r="K111" s="13">
        <v>2</v>
      </c>
      <c r="L111" s="13" t="s">
        <v>188</v>
      </c>
      <c r="M111" s="14" t="s">
        <v>390</v>
      </c>
      <c r="N111" s="13" t="s">
        <v>190</v>
      </c>
      <c r="O111" s="13" t="s">
        <v>191</v>
      </c>
      <c r="P111" s="13" t="s">
        <v>31</v>
      </c>
      <c r="Q111" s="15">
        <v>218000</v>
      </c>
      <c r="R111" s="15">
        <v>6300</v>
      </c>
      <c r="S111" s="16">
        <v>1373400000</v>
      </c>
      <c r="T111" s="17" t="s">
        <v>193</v>
      </c>
      <c r="U111" s="17" t="s">
        <v>192</v>
      </c>
      <c r="V111" s="8">
        <f>VLOOKUP(D111,[2]Sheet1!$B$8:$AC$187,12,0)</f>
        <v>58000</v>
      </c>
      <c r="W111" s="8"/>
      <c r="X111" s="8">
        <f>VLOOKUP(D111,[2]Sheet1!$B$8:$AC$187,14,0)</f>
        <v>70000</v>
      </c>
      <c r="Y111" s="8"/>
      <c r="Z111" s="8">
        <f>VLOOKUP(D111,[2]Sheet1!$B$8:$AC$187,16,0)</f>
        <v>20000</v>
      </c>
      <c r="AA111" s="8"/>
      <c r="AB111" s="8"/>
      <c r="AC111" s="8"/>
      <c r="AD111" s="8"/>
      <c r="AE111" s="8">
        <f>VLOOKUP(D111,[2]Sheet1!$B$8:$AC$187,21,0)</f>
        <v>70000</v>
      </c>
      <c r="AF111" s="8"/>
      <c r="AG111" s="8"/>
      <c r="AH111" s="8"/>
      <c r="AI111" s="8"/>
      <c r="AJ111" s="8"/>
      <c r="AK111" s="8"/>
      <c r="AL111" s="8"/>
      <c r="AM111" s="7">
        <v>1</v>
      </c>
      <c r="AN111" s="1">
        <v>48</v>
      </c>
    </row>
    <row r="112" spans="1:40" ht="48" x14ac:dyDescent="0.3">
      <c r="A112" s="7">
        <v>109</v>
      </c>
      <c r="B112" s="7" t="str">
        <f t="shared" si="3"/>
        <v>071</v>
      </c>
      <c r="C112" s="13" t="s">
        <v>504</v>
      </c>
      <c r="D112" s="13" t="s">
        <v>505</v>
      </c>
      <c r="E112" s="13" t="s">
        <v>506</v>
      </c>
      <c r="F112" s="13" t="s">
        <v>507</v>
      </c>
      <c r="G112" s="13" t="s">
        <v>508</v>
      </c>
      <c r="H112" s="13" t="s">
        <v>39</v>
      </c>
      <c r="I112" s="13" t="s">
        <v>509</v>
      </c>
      <c r="J112" s="13" t="s">
        <v>510</v>
      </c>
      <c r="K112" s="13">
        <v>5</v>
      </c>
      <c r="L112" s="13" t="s">
        <v>188</v>
      </c>
      <c r="M112" s="14" t="s">
        <v>511</v>
      </c>
      <c r="N112" s="13" t="s">
        <v>512</v>
      </c>
      <c r="O112" s="13" t="s">
        <v>513</v>
      </c>
      <c r="P112" s="13" t="s">
        <v>44</v>
      </c>
      <c r="Q112" s="15">
        <v>18000</v>
      </c>
      <c r="R112" s="15">
        <v>119500</v>
      </c>
      <c r="S112" s="16">
        <v>2151000000</v>
      </c>
      <c r="T112" s="17" t="s">
        <v>193</v>
      </c>
      <c r="U112" s="17" t="s">
        <v>192</v>
      </c>
      <c r="V112" s="8">
        <f>VLOOKUP(D112,[2]Sheet1!$B$8:$AC$187,12,0)</f>
        <v>3500</v>
      </c>
      <c r="W112" s="8">
        <f>VLOOKUP(D112,[2]Sheet1!$B$8:$AC$187,13,0)</f>
        <v>300</v>
      </c>
      <c r="X112" s="8">
        <f>VLOOKUP(D112,[2]Sheet1!$B$8:$AC$187,14,0)</f>
        <v>1750</v>
      </c>
      <c r="Y112" s="8"/>
      <c r="Z112" s="8"/>
      <c r="AA112" s="8">
        <f>VLOOKUP(D112,[2]Sheet1!$B$8:$AC$187,17,0)</f>
        <v>2000</v>
      </c>
      <c r="AB112" s="8"/>
      <c r="AC112" s="8">
        <f>VLOOKUP(D112,[2]Sheet1!$B$8:$AC$187,19,0)</f>
        <v>1700</v>
      </c>
      <c r="AD112" s="8"/>
      <c r="AE112" s="8">
        <f>VLOOKUP(D112,[2]Sheet1!$B$8:$AC$187,21,0)</f>
        <v>2500</v>
      </c>
      <c r="AF112" s="8">
        <f>VLOOKUP(D112,[2]Sheet1!$B$8:$AC$187,22,0)</f>
        <v>2900</v>
      </c>
      <c r="AG112" s="8"/>
      <c r="AH112" s="8"/>
      <c r="AI112" s="8"/>
      <c r="AJ112" s="8">
        <f>VLOOKUP(D112,[2]Sheet1!$B$8:$AC$187,26,0)</f>
        <v>2300</v>
      </c>
      <c r="AK112" s="8">
        <f>VLOOKUP(D112,[2]Sheet1!$B$8:$AC$187,27,0)</f>
        <v>1050</v>
      </c>
      <c r="AL112" s="8"/>
      <c r="AM112" s="7">
        <v>1</v>
      </c>
      <c r="AN112" s="1">
        <v>48</v>
      </c>
    </row>
    <row r="113" spans="1:40" ht="57.6" x14ac:dyDescent="0.3">
      <c r="A113" s="7">
        <v>110</v>
      </c>
      <c r="B113" s="7" t="str">
        <f t="shared" si="3"/>
        <v>089</v>
      </c>
      <c r="C113" s="13" t="s">
        <v>616</v>
      </c>
      <c r="D113" s="13" t="s">
        <v>617</v>
      </c>
      <c r="E113" s="13" t="s">
        <v>618</v>
      </c>
      <c r="F113" s="13" t="s">
        <v>619</v>
      </c>
      <c r="G113" s="13" t="s">
        <v>620</v>
      </c>
      <c r="H113" s="13" t="s">
        <v>25</v>
      </c>
      <c r="I113" s="13" t="s">
        <v>186</v>
      </c>
      <c r="J113" s="13" t="s">
        <v>187</v>
      </c>
      <c r="K113" s="13">
        <v>2</v>
      </c>
      <c r="L113" s="13" t="s">
        <v>188</v>
      </c>
      <c r="M113" s="14" t="s">
        <v>621</v>
      </c>
      <c r="N113" s="13" t="s">
        <v>190</v>
      </c>
      <c r="O113" s="13" t="s">
        <v>191</v>
      </c>
      <c r="P113" s="13" t="s">
        <v>31</v>
      </c>
      <c r="Q113" s="15">
        <v>780200</v>
      </c>
      <c r="R113" s="15">
        <v>2200</v>
      </c>
      <c r="S113" s="16">
        <v>1716440000</v>
      </c>
      <c r="T113" s="17" t="s">
        <v>193</v>
      </c>
      <c r="U113" s="17" t="s">
        <v>192</v>
      </c>
      <c r="V113" s="8">
        <f>VLOOKUP(D113,[2]Sheet1!$B$8:$AC$187,12,0)</f>
        <v>115000</v>
      </c>
      <c r="W113" s="8"/>
      <c r="X113" s="8">
        <f>VLOOKUP(D113,[2]Sheet1!$B$8:$AC$187,14,0)</f>
        <v>116200</v>
      </c>
      <c r="Y113" s="8"/>
      <c r="Z113" s="8">
        <f>VLOOKUP(D113,[2]Sheet1!$B$8:$AC$187,16,0)</f>
        <v>14000</v>
      </c>
      <c r="AA113" s="8">
        <f>VLOOKUP(D113,[2]Sheet1!$B$8:$AC$187,17,0)</f>
        <v>100000</v>
      </c>
      <c r="AB113" s="8"/>
      <c r="AC113" s="8"/>
      <c r="AD113" s="8"/>
      <c r="AE113" s="8">
        <f>VLOOKUP(D113,[2]Sheet1!$B$8:$AC$187,21,0)</f>
        <v>110000</v>
      </c>
      <c r="AF113" s="8">
        <f>VLOOKUP(D113,[2]Sheet1!$B$8:$AC$187,22,0)</f>
        <v>300000</v>
      </c>
      <c r="AG113" s="8"/>
      <c r="AH113" s="8"/>
      <c r="AI113" s="8"/>
      <c r="AJ113" s="8"/>
      <c r="AK113" s="8">
        <f>VLOOKUP(D113,[2]Sheet1!$B$8:$AC$187,27,0)</f>
        <v>25000</v>
      </c>
      <c r="AL113" s="8"/>
      <c r="AM113" s="7">
        <v>1</v>
      </c>
      <c r="AN113" s="1">
        <v>48</v>
      </c>
    </row>
    <row r="114" spans="1:40" ht="76.8" x14ac:dyDescent="0.3">
      <c r="A114" s="7">
        <v>111</v>
      </c>
      <c r="B114" s="7" t="str">
        <f t="shared" si="3"/>
        <v>147</v>
      </c>
      <c r="C114" s="13" t="s">
        <v>865</v>
      </c>
      <c r="D114" s="13" t="s">
        <v>866</v>
      </c>
      <c r="E114" s="13" t="s">
        <v>867</v>
      </c>
      <c r="F114" s="13" t="s">
        <v>868</v>
      </c>
      <c r="G114" s="13" t="s">
        <v>869</v>
      </c>
      <c r="H114" s="13" t="s">
        <v>870</v>
      </c>
      <c r="I114" s="13" t="s">
        <v>254</v>
      </c>
      <c r="J114" s="13" t="s">
        <v>255</v>
      </c>
      <c r="K114" s="13">
        <v>2</v>
      </c>
      <c r="L114" s="13" t="s">
        <v>608</v>
      </c>
      <c r="M114" s="14" t="s">
        <v>871</v>
      </c>
      <c r="N114" s="13" t="s">
        <v>872</v>
      </c>
      <c r="O114" s="13" t="s">
        <v>191</v>
      </c>
      <c r="P114" s="13" t="s">
        <v>258</v>
      </c>
      <c r="Q114" s="15">
        <v>28300</v>
      </c>
      <c r="R114" s="15">
        <v>100000</v>
      </c>
      <c r="S114" s="16">
        <v>2830000000</v>
      </c>
      <c r="T114" s="17" t="s">
        <v>193</v>
      </c>
      <c r="U114" s="17" t="s">
        <v>192</v>
      </c>
      <c r="V114" s="8">
        <f>VLOOKUP(D114,[2]Sheet1!$B$8:$AC$187,12,0)</f>
        <v>25500</v>
      </c>
      <c r="W114" s="8"/>
      <c r="X114" s="8"/>
      <c r="Y114" s="8"/>
      <c r="Z114" s="8"/>
      <c r="AA114" s="8">
        <f>VLOOKUP(D114,[2]Sheet1!$B$8:$AC$187,17,0)</f>
        <v>1000</v>
      </c>
      <c r="AB114" s="8"/>
      <c r="AC114" s="8">
        <f>VLOOKUP(D114,[2]Sheet1!$B$8:$AC$187,19,0)</f>
        <v>1200</v>
      </c>
      <c r="AD114" s="8"/>
      <c r="AE114" s="8"/>
      <c r="AF114" s="8">
        <f>VLOOKUP(D114,[2]Sheet1!$B$8:$AC$187,22,0)</f>
        <v>599.99999999999989</v>
      </c>
      <c r="AG114" s="8"/>
      <c r="AH114" s="8"/>
      <c r="AI114" s="8"/>
      <c r="AJ114" s="8"/>
      <c r="AK114" s="8"/>
      <c r="AL114" s="8"/>
      <c r="AM114" s="7">
        <v>2</v>
      </c>
      <c r="AN114" s="1">
        <v>48</v>
      </c>
    </row>
    <row r="115" spans="1:40" ht="48" x14ac:dyDescent="0.3">
      <c r="A115" s="7">
        <v>112</v>
      </c>
      <c r="B115" s="7" t="str">
        <f t="shared" si="3"/>
        <v>148</v>
      </c>
      <c r="C115" s="13" t="s">
        <v>873</v>
      </c>
      <c r="D115" s="13" t="s">
        <v>874</v>
      </c>
      <c r="E115" s="13" t="s">
        <v>875</v>
      </c>
      <c r="F115" s="13" t="s">
        <v>876</v>
      </c>
      <c r="G115" s="13" t="s">
        <v>877</v>
      </c>
      <c r="H115" s="13" t="s">
        <v>25</v>
      </c>
      <c r="I115" s="13" t="s">
        <v>186</v>
      </c>
      <c r="J115" s="13" t="s">
        <v>878</v>
      </c>
      <c r="K115" s="13">
        <v>3</v>
      </c>
      <c r="L115" s="13" t="s">
        <v>608</v>
      </c>
      <c r="M115" s="14" t="s">
        <v>879</v>
      </c>
      <c r="N115" s="13" t="s">
        <v>880</v>
      </c>
      <c r="O115" s="13" t="s">
        <v>191</v>
      </c>
      <c r="P115" s="13" t="s">
        <v>31</v>
      </c>
      <c r="Q115" s="15">
        <v>1514300</v>
      </c>
      <c r="R115" s="15">
        <v>1200</v>
      </c>
      <c r="S115" s="16">
        <v>1817160000</v>
      </c>
      <c r="T115" s="17" t="s">
        <v>193</v>
      </c>
      <c r="U115" s="17" t="s">
        <v>192</v>
      </c>
      <c r="V115" s="8"/>
      <c r="W115" s="8"/>
      <c r="X115" s="8">
        <f>VLOOKUP(D115,[2]Sheet1!$B$8:$AC$187,14,0)</f>
        <v>140000</v>
      </c>
      <c r="Y115" s="8"/>
      <c r="Z115" s="8"/>
      <c r="AA115" s="8">
        <f>VLOOKUP(D115,[2]Sheet1!$B$8:$AC$187,17,0)</f>
        <v>300000</v>
      </c>
      <c r="AB115" s="8"/>
      <c r="AC115" s="8">
        <f>VLOOKUP(D115,[2]Sheet1!$B$8:$AC$187,19,0)</f>
        <v>60000</v>
      </c>
      <c r="AD115" s="8">
        <f>VLOOKUP(D115,[2]Sheet1!$B$8:$AC$187,20,0)</f>
        <v>1000</v>
      </c>
      <c r="AE115" s="8">
        <f>VLOOKUP(D115,[2]Sheet1!$B$8:$AC$187,21,0)</f>
        <v>100000</v>
      </c>
      <c r="AF115" s="8">
        <f>VLOOKUP(D115,[2]Sheet1!$B$8:$AC$187,22,0)</f>
        <v>550000</v>
      </c>
      <c r="AG115" s="8"/>
      <c r="AH115" s="8"/>
      <c r="AI115" s="8">
        <f>VLOOKUP(D115,[2]Sheet1!$B$8:$AC$187,25,0)</f>
        <v>90000</v>
      </c>
      <c r="AJ115" s="8">
        <f>VLOOKUP(D115,[2]Sheet1!$B$8:$AC$187,26,0)</f>
        <v>233300</v>
      </c>
      <c r="AK115" s="8">
        <f>VLOOKUP(D115,[2]Sheet1!$B$8:$AC$187,27,0)</f>
        <v>30000</v>
      </c>
      <c r="AL115" s="8">
        <f>VLOOKUP(D115,[2]Sheet1!$B$8:$AC$187,28,0)</f>
        <v>10000</v>
      </c>
      <c r="AM115" s="7">
        <v>1</v>
      </c>
      <c r="AN115" s="1">
        <v>49</v>
      </c>
    </row>
    <row r="116" spans="1:40" ht="19.2" x14ac:dyDescent="0.3">
      <c r="A116" s="7">
        <v>113</v>
      </c>
      <c r="B116" s="7" t="str">
        <f t="shared" si="3"/>
        <v>107</v>
      </c>
      <c r="C116" s="13" t="s">
        <v>686</v>
      </c>
      <c r="D116" s="13" t="s">
        <v>687</v>
      </c>
      <c r="E116" s="13" t="s">
        <v>688</v>
      </c>
      <c r="F116" s="13" t="s">
        <v>689</v>
      </c>
      <c r="G116" s="13" t="s">
        <v>690</v>
      </c>
      <c r="H116" s="13" t="s">
        <v>25</v>
      </c>
      <c r="I116" s="13" t="s">
        <v>199</v>
      </c>
      <c r="J116" s="13" t="s">
        <v>245</v>
      </c>
      <c r="K116" s="13">
        <v>1</v>
      </c>
      <c r="L116" s="13" t="s">
        <v>42</v>
      </c>
      <c r="M116" s="14" t="s">
        <v>691</v>
      </c>
      <c r="N116" s="13" t="s">
        <v>692</v>
      </c>
      <c r="O116" s="13" t="s">
        <v>84</v>
      </c>
      <c r="P116" s="13" t="s">
        <v>31</v>
      </c>
      <c r="Q116" s="15">
        <v>2584600</v>
      </c>
      <c r="R116" s="15">
        <v>1575</v>
      </c>
      <c r="S116" s="16">
        <v>4070745000</v>
      </c>
      <c r="T116" s="17" t="s">
        <v>420</v>
      </c>
      <c r="U116" s="17" t="s">
        <v>419</v>
      </c>
      <c r="V116" s="8">
        <f>VLOOKUP(D116,[2]Sheet1!$B$8:$AC$187,12,0)</f>
        <v>350000</v>
      </c>
      <c r="W116" s="8"/>
      <c r="X116" s="8">
        <f>VLOOKUP(D116,[2]Sheet1!$B$8:$AC$187,14,0)</f>
        <v>252000</v>
      </c>
      <c r="Y116" s="8"/>
      <c r="Z116" s="8">
        <f>VLOOKUP(D116,[2]Sheet1!$B$8:$AC$187,16,0)</f>
        <v>170000</v>
      </c>
      <c r="AA116" s="8">
        <f>VLOOKUP(D116,[2]Sheet1!$B$8:$AC$187,17,0)</f>
        <v>80000</v>
      </c>
      <c r="AB116" s="8">
        <f>VLOOKUP(D116,[2]Sheet1!$B$8:$AC$187,18,0)</f>
        <v>120000</v>
      </c>
      <c r="AC116" s="8">
        <f>VLOOKUP(D116,[2]Sheet1!$B$8:$AC$187,19,0)</f>
        <v>170000</v>
      </c>
      <c r="AD116" s="8"/>
      <c r="AE116" s="8">
        <f>VLOOKUP(D116,[2]Sheet1!$B$8:$AC$187,21,0)</f>
        <v>500000</v>
      </c>
      <c r="AF116" s="8">
        <f>VLOOKUP(D116,[2]Sheet1!$B$8:$AC$187,22,0)</f>
        <v>36000</v>
      </c>
      <c r="AG116" s="8"/>
      <c r="AH116" s="8"/>
      <c r="AI116" s="8">
        <f>VLOOKUP(D116,[2]Sheet1!$B$8:$AC$187,25,0)</f>
        <v>70000</v>
      </c>
      <c r="AJ116" s="8">
        <f>VLOOKUP(D116,[2]Sheet1!$B$8:$AC$187,26,0)</f>
        <v>116600</v>
      </c>
      <c r="AK116" s="8">
        <f>VLOOKUP(D116,[2]Sheet1!$B$8:$AC$187,27,0)</f>
        <v>120000</v>
      </c>
      <c r="AL116" s="8">
        <f>VLOOKUP(D116,[2]Sheet1!$B$8:$AC$187,28,0)</f>
        <v>600000</v>
      </c>
      <c r="AM116" s="7">
        <v>1</v>
      </c>
      <c r="AN116" s="1">
        <v>49</v>
      </c>
    </row>
    <row r="117" spans="1:40" ht="19.2" x14ac:dyDescent="0.3">
      <c r="A117" s="7">
        <v>114</v>
      </c>
      <c r="B117" s="7" t="str">
        <f t="shared" si="3"/>
        <v>178</v>
      </c>
      <c r="C117" s="13" t="s">
        <v>1028</v>
      </c>
      <c r="D117" s="13" t="s">
        <v>1029</v>
      </c>
      <c r="E117" s="13" t="s">
        <v>1030</v>
      </c>
      <c r="F117" s="13" t="s">
        <v>1031</v>
      </c>
      <c r="G117" s="13" t="s">
        <v>889</v>
      </c>
      <c r="H117" s="13" t="s">
        <v>25</v>
      </c>
      <c r="I117" s="13" t="s">
        <v>127</v>
      </c>
      <c r="J117" s="13" t="s">
        <v>1032</v>
      </c>
      <c r="K117" s="13">
        <v>1</v>
      </c>
      <c r="L117" s="13" t="s">
        <v>28</v>
      </c>
      <c r="M117" s="14" t="s">
        <v>1033</v>
      </c>
      <c r="N117" s="13" t="s">
        <v>1034</v>
      </c>
      <c r="O117" s="13" t="s">
        <v>1035</v>
      </c>
      <c r="P117" s="13" t="s">
        <v>31</v>
      </c>
      <c r="Q117" s="15">
        <v>2077000</v>
      </c>
      <c r="R117" s="15">
        <v>1800</v>
      </c>
      <c r="S117" s="16">
        <v>3738600000</v>
      </c>
      <c r="T117" s="17" t="s">
        <v>420</v>
      </c>
      <c r="U117" s="17" t="s">
        <v>419</v>
      </c>
      <c r="V117" s="8">
        <f>VLOOKUP(D117,[2]Sheet1!$B$8:$AC$187,12,0)</f>
        <v>115000</v>
      </c>
      <c r="W117" s="8"/>
      <c r="X117" s="8">
        <f>VLOOKUP(D117,[2]Sheet1!$B$8:$AC$187,14,0)</f>
        <v>186000</v>
      </c>
      <c r="Y117" s="8"/>
      <c r="Z117" s="8">
        <f>VLOOKUP(D117,[2]Sheet1!$B$8:$AC$187,16,0)</f>
        <v>2000</v>
      </c>
      <c r="AA117" s="8">
        <f>VLOOKUP(D117,[2]Sheet1!$B$8:$AC$187,17,0)</f>
        <v>250000</v>
      </c>
      <c r="AB117" s="8">
        <f>VLOOKUP(D117,[2]Sheet1!$B$8:$AC$187,18,0)</f>
        <v>200000</v>
      </c>
      <c r="AC117" s="8">
        <f>VLOOKUP(D117,[2]Sheet1!$B$8:$AC$187,19,0)</f>
        <v>230000</v>
      </c>
      <c r="AD117" s="8"/>
      <c r="AE117" s="8">
        <f>VLOOKUP(D117,[2]Sheet1!$B$8:$AC$187,21,0)</f>
        <v>420000</v>
      </c>
      <c r="AF117" s="8">
        <f>VLOOKUP(D117,[2]Sheet1!$B$8:$AC$187,22,0)</f>
        <v>230000</v>
      </c>
      <c r="AG117" s="8"/>
      <c r="AH117" s="8"/>
      <c r="AI117" s="8">
        <f>VLOOKUP(D117,[2]Sheet1!$B$8:$AC$187,25,0)</f>
        <v>160000</v>
      </c>
      <c r="AJ117" s="8">
        <f>VLOOKUP(D117,[2]Sheet1!$B$8:$AC$187,26,0)</f>
        <v>14000</v>
      </c>
      <c r="AK117" s="8">
        <f>VLOOKUP(D117,[2]Sheet1!$B$8:$AC$187,27,0)</f>
        <v>120000</v>
      </c>
      <c r="AL117" s="8">
        <f>VLOOKUP(D117,[2]Sheet1!$B$8:$AC$187,28,0)</f>
        <v>150000</v>
      </c>
      <c r="AM117" s="7">
        <v>1</v>
      </c>
      <c r="AN117" s="1">
        <v>49</v>
      </c>
    </row>
    <row r="118" spans="1:40" ht="38.4" x14ac:dyDescent="0.3">
      <c r="A118" s="7">
        <v>115</v>
      </c>
      <c r="B118" s="7" t="str">
        <f t="shared" si="3"/>
        <v>026</v>
      </c>
      <c r="C118" s="13" t="s">
        <v>204</v>
      </c>
      <c r="D118" s="13" t="s">
        <v>205</v>
      </c>
      <c r="E118" s="13" t="s">
        <v>206</v>
      </c>
      <c r="F118" s="13" t="s">
        <v>207</v>
      </c>
      <c r="G118" s="13" t="s">
        <v>208</v>
      </c>
      <c r="H118" s="13" t="s">
        <v>83</v>
      </c>
      <c r="I118" s="13" t="s">
        <v>209</v>
      </c>
      <c r="J118" s="13" t="s">
        <v>210</v>
      </c>
      <c r="K118" s="13">
        <v>2</v>
      </c>
      <c r="L118" s="13" t="s">
        <v>42</v>
      </c>
      <c r="M118" s="14" t="s">
        <v>211</v>
      </c>
      <c r="N118" s="13" t="s">
        <v>212</v>
      </c>
      <c r="O118" s="13" t="s">
        <v>30</v>
      </c>
      <c r="P118" s="13" t="s">
        <v>69</v>
      </c>
      <c r="Q118" s="15">
        <v>144600</v>
      </c>
      <c r="R118" s="15">
        <v>41000</v>
      </c>
      <c r="S118" s="16">
        <v>5928600000</v>
      </c>
      <c r="T118" s="17" t="s">
        <v>214</v>
      </c>
      <c r="U118" s="17" t="s">
        <v>213</v>
      </c>
      <c r="V118" s="8"/>
      <c r="W118" s="8"/>
      <c r="X118" s="8">
        <f>VLOOKUP(D118,[2]Sheet1!$B$8:$AC$187,14,0)</f>
        <v>23100</v>
      </c>
      <c r="Y118" s="8"/>
      <c r="Z118" s="8"/>
      <c r="AA118" s="8">
        <f>VLOOKUP(D118,[2]Sheet1!$B$8:$AC$187,17,0)</f>
        <v>15000</v>
      </c>
      <c r="AB118" s="8"/>
      <c r="AC118" s="8">
        <f>VLOOKUP(D118,[2]Sheet1!$B$8:$AC$187,19,0)</f>
        <v>10000</v>
      </c>
      <c r="AD118" s="8"/>
      <c r="AE118" s="8">
        <f>VLOOKUP(D118,[2]Sheet1!$B$8:$AC$187,21,0)</f>
        <v>2500</v>
      </c>
      <c r="AF118" s="8">
        <f>VLOOKUP(D118,[2]Sheet1!$B$8:$AC$187,22,0)</f>
        <v>10000</v>
      </c>
      <c r="AG118" s="8"/>
      <c r="AH118" s="8"/>
      <c r="AI118" s="8"/>
      <c r="AJ118" s="8">
        <f>VLOOKUP(D118,[2]Sheet1!$B$8:$AC$187,26,0)</f>
        <v>42000</v>
      </c>
      <c r="AK118" s="8">
        <f>VLOOKUP(D118,[2]Sheet1!$B$8:$AC$187,27,0)</f>
        <v>42000</v>
      </c>
      <c r="AL118" s="8"/>
      <c r="AM118" s="7">
        <v>1</v>
      </c>
      <c r="AN118" s="1">
        <v>49</v>
      </c>
    </row>
    <row r="119" spans="1:40" ht="38.4" x14ac:dyDescent="0.3">
      <c r="A119" s="7">
        <v>116</v>
      </c>
      <c r="B119" s="7" t="str">
        <f t="shared" si="3"/>
        <v>027</v>
      </c>
      <c r="C119" s="13" t="s">
        <v>215</v>
      </c>
      <c r="D119" s="13" t="s">
        <v>216</v>
      </c>
      <c r="E119" s="13" t="s">
        <v>217</v>
      </c>
      <c r="F119" s="13" t="s">
        <v>207</v>
      </c>
      <c r="G119" s="13" t="s">
        <v>218</v>
      </c>
      <c r="H119" s="13" t="s">
        <v>83</v>
      </c>
      <c r="I119" s="13" t="s">
        <v>209</v>
      </c>
      <c r="J119" s="13" t="s">
        <v>210</v>
      </c>
      <c r="K119" s="13">
        <v>2</v>
      </c>
      <c r="L119" s="13" t="s">
        <v>42</v>
      </c>
      <c r="M119" s="14" t="s">
        <v>219</v>
      </c>
      <c r="N119" s="13" t="s">
        <v>212</v>
      </c>
      <c r="O119" s="13" t="s">
        <v>30</v>
      </c>
      <c r="P119" s="13" t="s">
        <v>69</v>
      </c>
      <c r="Q119" s="15">
        <v>53600</v>
      </c>
      <c r="R119" s="15">
        <v>79000</v>
      </c>
      <c r="S119" s="16">
        <v>4234400000</v>
      </c>
      <c r="T119" s="17" t="s">
        <v>214</v>
      </c>
      <c r="U119" s="17" t="s">
        <v>213</v>
      </c>
      <c r="V119" s="8">
        <f>VLOOKUP(D119,[2]Sheet1!$B$8:$AC$187,12,0)</f>
        <v>35000</v>
      </c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>
        <f>VLOOKUP(D119,[2]Sheet1!$B$8:$AC$187,26,0)</f>
        <v>14000</v>
      </c>
      <c r="AK119" s="8">
        <f>VLOOKUP(D119,[2]Sheet1!$B$8:$AC$187,27,0)</f>
        <v>4600</v>
      </c>
      <c r="AL119" s="8"/>
      <c r="AM119" s="7">
        <v>1</v>
      </c>
      <c r="AN119" s="1">
        <v>49</v>
      </c>
    </row>
    <row r="120" spans="1:40" ht="57.6" x14ac:dyDescent="0.3">
      <c r="A120" s="7">
        <v>117</v>
      </c>
      <c r="B120" s="7" t="str">
        <f t="shared" si="3"/>
        <v>088</v>
      </c>
      <c r="C120" s="13" t="s">
        <v>609</v>
      </c>
      <c r="D120" s="13" t="s">
        <v>610</v>
      </c>
      <c r="E120" s="13" t="s">
        <v>611</v>
      </c>
      <c r="F120" s="13" t="s">
        <v>612</v>
      </c>
      <c r="G120" s="13" t="s">
        <v>613</v>
      </c>
      <c r="H120" s="13" t="s">
        <v>25</v>
      </c>
      <c r="I120" s="13" t="s">
        <v>199</v>
      </c>
      <c r="J120" s="13" t="s">
        <v>245</v>
      </c>
      <c r="K120" s="13">
        <v>1</v>
      </c>
      <c r="L120" s="13" t="s">
        <v>28</v>
      </c>
      <c r="M120" s="14" t="s">
        <v>614</v>
      </c>
      <c r="N120" s="13" t="s">
        <v>615</v>
      </c>
      <c r="O120" s="13" t="s">
        <v>30</v>
      </c>
      <c r="P120" s="13" t="s">
        <v>31</v>
      </c>
      <c r="Q120" s="15">
        <v>582650</v>
      </c>
      <c r="R120" s="15">
        <v>3000</v>
      </c>
      <c r="S120" s="16">
        <v>1747950000</v>
      </c>
      <c r="T120" s="17" t="s">
        <v>214</v>
      </c>
      <c r="U120" s="17" t="s">
        <v>213</v>
      </c>
      <c r="V120" s="8"/>
      <c r="W120" s="8"/>
      <c r="X120" s="8">
        <f>VLOOKUP(D120,[2]Sheet1!$B$8:$AC$187,14,0)</f>
        <v>116200</v>
      </c>
      <c r="Y120" s="8">
        <f>VLOOKUP(D120,[2]Sheet1!$B$8:$AC$187,15,0)</f>
        <v>450</v>
      </c>
      <c r="Z120" s="8">
        <f>VLOOKUP(D120,[2]Sheet1!$B$8:$AC$187,16,0)</f>
        <v>35000</v>
      </c>
      <c r="AA120" s="8">
        <f>VLOOKUP(D120,[2]Sheet1!$B$8:$AC$187,17,0)</f>
        <v>52000</v>
      </c>
      <c r="AB120" s="8"/>
      <c r="AC120" s="8">
        <f>VLOOKUP(D120,[2]Sheet1!$B$8:$AC$187,19,0)</f>
        <v>50000</v>
      </c>
      <c r="AD120" s="8"/>
      <c r="AE120" s="8"/>
      <c r="AF120" s="8">
        <f>VLOOKUP(D120,[2]Sheet1!$B$8:$AC$187,22,0)</f>
        <v>64000</v>
      </c>
      <c r="AG120" s="8"/>
      <c r="AH120" s="8"/>
      <c r="AI120" s="8"/>
      <c r="AJ120" s="8">
        <f>VLOOKUP(D120,[2]Sheet1!$B$8:$AC$187,26,0)</f>
        <v>140000</v>
      </c>
      <c r="AK120" s="8">
        <f>VLOOKUP(D120,[2]Sheet1!$B$8:$AC$187,27,0)</f>
        <v>25000</v>
      </c>
      <c r="AL120" s="8">
        <f>VLOOKUP(D120,[2]Sheet1!$B$8:$AC$187,28,0)</f>
        <v>100000</v>
      </c>
      <c r="AM120" s="7">
        <v>1</v>
      </c>
      <c r="AN120" s="1">
        <v>49</v>
      </c>
    </row>
  </sheetData>
  <autoFilter ref="A3:AP120" xr:uid="{00000000-0009-0000-0000-000004000000}"/>
  <mergeCells count="23">
    <mergeCell ref="J2:J3"/>
    <mergeCell ref="I2:I3"/>
    <mergeCell ref="O2:O3"/>
    <mergeCell ref="N2:N3"/>
    <mergeCell ref="M2:M3"/>
    <mergeCell ref="L2:L3"/>
    <mergeCell ref="K2:K3"/>
    <mergeCell ref="C2:C3"/>
    <mergeCell ref="B2:B3"/>
    <mergeCell ref="A2:A3"/>
    <mergeCell ref="A1:AL1"/>
    <mergeCell ref="H2:H3"/>
    <mergeCell ref="G2:G3"/>
    <mergeCell ref="F2:F3"/>
    <mergeCell ref="E2:E3"/>
    <mergeCell ref="D2:D3"/>
    <mergeCell ref="V2:AL2"/>
    <mergeCell ref="U2:U3"/>
    <mergeCell ref="T2:T3"/>
    <mergeCell ref="S2:S3"/>
    <mergeCell ref="R2:R3"/>
    <mergeCell ref="Q2:Q3"/>
    <mergeCell ref="P2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Phụ lục 1</vt:lpstr>
      <vt:lpstr>phụ lục 2 (nháp)</vt:lpstr>
      <vt:lpstr>phụ lục 2.</vt:lpstr>
      <vt:lpstr>phụ lục 3.</vt:lpstr>
      <vt:lpstr>phụ lục 3 (nháp)</vt:lpstr>
      <vt:lpstr>'Phụ lục 1'!Print_Titles</vt:lpstr>
      <vt:lpstr>'phụ lục 2.'!Print_Titles</vt:lpstr>
      <vt:lpstr>'phụ lục 3.'!Print_Titles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2024-12-26T07:58:02Z</cp:lastPrinted>
  <dcterms:created xsi:type="dcterms:W3CDTF">2024-12-24T03:24:14Z</dcterms:created>
  <dcterms:modified xsi:type="dcterms:W3CDTF">2025-01-11T15:13:44Z</dcterms:modified>
</cp:coreProperties>
</file>